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80" windowHeight="8025"/>
  </bookViews>
  <sheets>
    <sheet name="2020-21" sheetId="5" r:id="rId1"/>
  </sheets>
  <calcPr calcId="145621"/>
  <customWorkbookViews>
    <customWorkbookView name="chedrington - Personal View" guid="{4B9B07EA-54C4-4706-84E4-DE4AF5AE7676}" mergeInterval="0" personalView="1" maximized="1" xWindow="1" yWindow="1" windowWidth="977" windowHeight="516" activeSheetId="1"/>
  </customWorkbookViews>
</workbook>
</file>

<file path=xl/calcChain.xml><?xml version="1.0" encoding="utf-8"?>
<calcChain xmlns="http://schemas.openxmlformats.org/spreadsheetml/2006/main">
  <c r="Q16" i="5" l="1"/>
  <c r="L16" i="5"/>
  <c r="H16" i="5"/>
  <c r="L9" i="5" l="1"/>
  <c r="H9" i="5"/>
  <c r="Q9" i="5" s="1"/>
  <c r="H25" i="5" l="1"/>
  <c r="Q8" i="5"/>
  <c r="L15" i="5"/>
  <c r="Q15" i="5" s="1"/>
  <c r="L14" i="5"/>
  <c r="Q14" i="5" s="1"/>
  <c r="L10" i="5"/>
  <c r="L7" i="5"/>
  <c r="H21" i="5"/>
  <c r="H18" i="5"/>
  <c r="H12" i="5"/>
  <c r="H10" i="5"/>
  <c r="H7" i="5"/>
  <c r="Q7" i="5" l="1"/>
  <c r="Q10" i="5"/>
  <c r="L25" i="5"/>
  <c r="Q25" i="5" s="1"/>
  <c r="H26" i="5"/>
  <c r="Q26" i="5" s="1"/>
  <c r="L6" i="5"/>
  <c r="H6" i="5"/>
  <c r="L11" i="5"/>
  <c r="H11" i="5"/>
  <c r="Q17" i="5"/>
  <c r="H19" i="5"/>
  <c r="L19" i="5"/>
  <c r="Q6" i="5" l="1"/>
  <c r="Q11" i="5"/>
  <c r="Q19" i="5"/>
  <c r="P28" i="5"/>
  <c r="N28" i="5"/>
  <c r="K28" i="5"/>
  <c r="J28" i="5"/>
  <c r="G28" i="5"/>
  <c r="H13" i="5"/>
  <c r="L12" i="5" l="1"/>
  <c r="Q12" i="5" s="1"/>
  <c r="L5" i="5" l="1"/>
  <c r="H5" i="5"/>
  <c r="Q5" i="5" l="1"/>
  <c r="L24" i="5" l="1"/>
  <c r="H24" i="5"/>
  <c r="Q24" i="5" l="1"/>
  <c r="H23" i="5"/>
  <c r="H22" i="5" l="1"/>
  <c r="H20" i="5"/>
  <c r="H28" i="5" l="1"/>
  <c r="L27" i="5" l="1"/>
  <c r="L18" i="5"/>
  <c r="Q18" i="5" s="1"/>
  <c r="L13" i="5"/>
  <c r="L21" i="5"/>
  <c r="L23" i="5"/>
  <c r="L22" i="5"/>
  <c r="L20" i="5"/>
  <c r="L28" i="5" l="1"/>
  <c r="D33" i="5" s="1"/>
  <c r="Q13" i="5"/>
  <c r="Q27" i="5"/>
  <c r="Q23" i="5"/>
  <c r="Q21" i="5"/>
  <c r="Q20" i="5"/>
  <c r="Q22" i="5"/>
  <c r="Q28" i="5" l="1"/>
  <c r="D29" i="5" s="1"/>
  <c r="D31" i="5" s="1"/>
  <c r="D34" i="5" s="1"/>
  <c r="P29" i="5"/>
  <c r="D30" i="5" l="1"/>
</calcChain>
</file>

<file path=xl/sharedStrings.xml><?xml version="1.0" encoding="utf-8"?>
<sst xmlns="http://schemas.openxmlformats.org/spreadsheetml/2006/main" count="145" uniqueCount="120">
  <si>
    <t>Task</t>
  </si>
  <si>
    <t>Sub-Total</t>
  </si>
  <si>
    <t>Time</t>
  </si>
  <si>
    <t>Dollars</t>
  </si>
  <si>
    <t>Who</t>
  </si>
  <si>
    <t>Equipment/Paid Services</t>
  </si>
  <si>
    <t>Who/What</t>
  </si>
  <si>
    <t>Lake Association (time)</t>
  </si>
  <si>
    <t>Donated Services</t>
  </si>
  <si>
    <t>Goal</t>
  </si>
  <si>
    <t>Objective</t>
  </si>
  <si>
    <t xml:space="preserve">Action </t>
  </si>
  <si>
    <t>Project Management</t>
  </si>
  <si>
    <t>Total Project Cost</t>
  </si>
  <si>
    <t>Match Included in this Application</t>
  </si>
  <si>
    <t>LEAPS</t>
  </si>
  <si>
    <t>Support Consultants</t>
  </si>
  <si>
    <t>State Share Requested (75%)</t>
  </si>
  <si>
    <t>ERS</t>
  </si>
  <si>
    <t>Mileage/Misc Expenses</t>
  </si>
  <si>
    <t>AIS Management Planning Support</t>
  </si>
  <si>
    <t>Time Frame</t>
  </si>
  <si>
    <t>SLOH</t>
  </si>
  <si>
    <t>AIS - Aquatic Invasive Species</t>
  </si>
  <si>
    <t>CLP - curly-leaf pondweed</t>
  </si>
  <si>
    <t>PI survey - Point-intercept survey</t>
  </si>
  <si>
    <t>ERS - Endangered Resource Services (Plant survey consultant, Matt Berg)</t>
  </si>
  <si>
    <t>SLOH - WI State Lab of Hygiene (water sample processing)</t>
  </si>
  <si>
    <t>CBCW - Clean Boats Clean Waters</t>
  </si>
  <si>
    <t>Volunteers will administer this project including record keeping and final reimbursement requests</t>
  </si>
  <si>
    <t>Trained volunteers will seach the littoral zone of the lake and adjacent shoreland for AIS following CLMN AIS Monitoring guidelines. All data will be submitted to the SWIMS database.</t>
  </si>
  <si>
    <t xml:space="preserve">Volunteers on the lake will sponsor at least one workshop annually to teach lake property owners how to identify and then remove AIS from the waters near their docks </t>
  </si>
  <si>
    <t>Boat Use (24 hours)</t>
  </si>
  <si>
    <t>Shipping</t>
  </si>
  <si>
    <t>Boat Use (8 hours)</t>
  </si>
  <si>
    <t>Match Still Needed (over two years)</t>
  </si>
  <si>
    <t>HWM-Hybrid watermilfoil</t>
  </si>
  <si>
    <t>Budget Line Numbers</t>
  </si>
  <si>
    <t>Printing and Postage</t>
  </si>
  <si>
    <t>PL - purple loosestrife</t>
  </si>
  <si>
    <t>Pre and post HWM chemical treatment surveys will be completed in 2020 and 2021 by ERS</t>
  </si>
  <si>
    <t>AIS Education</t>
  </si>
  <si>
    <t>AIS Prevention</t>
  </si>
  <si>
    <t>Project Years: 2020-2021 Start Date: February 1, 2020   End Date: December 31, 2021.</t>
  </si>
  <si>
    <t>Fall HWM bed mapping surveys will be completed in 2020 and 2021 by ERS</t>
  </si>
  <si>
    <t>The Consultant will update the APM Plan in 2021</t>
  </si>
  <si>
    <t>2020-2021</t>
  </si>
  <si>
    <t>Aquatic Plant Community, Lake, and Shoreland Health</t>
  </si>
  <si>
    <t>A summer, whole lake, point-intercept survey will be completed by Endangered Resource Sciences in 2020.</t>
  </si>
  <si>
    <t>AIS information including the dates and times of AIS workshops and related events, videos, and brochures will be posted on the lake group's webpage and Facebook page</t>
  </si>
  <si>
    <t>Property owners will monitoring and remove AIS from around their docks and on their shoreland.</t>
  </si>
  <si>
    <t>Changes in the shoreland as a result of July 2019 storms will be evaluated and compared to pre-storm data</t>
  </si>
  <si>
    <t xml:space="preserve">Current water quality conditions will be documented and compared to prior data </t>
  </si>
  <si>
    <t>The current health and makeup of the aquatic plant community will be measured and compared to previous data</t>
  </si>
  <si>
    <t>AIS signage and display of other information at the public access will be reviewed an evaluated for effectiveness</t>
  </si>
  <si>
    <t>Lake users launching or removing boats and other watercraft  from the lake will be educated on how to prevent the spread of AIS from one lake to the next</t>
  </si>
  <si>
    <t>New AIS that may get introduced to the lake will not go undetected</t>
  </si>
  <si>
    <t>Purple loosestrife will not be allowed to spread and/or increase its density on the shores of the lake</t>
  </si>
  <si>
    <t>Any areas of HWM that are chemically treated will have both pre and post-treatment, point-intercept, aquatic plant survey work completed.</t>
  </si>
  <si>
    <t>The distribution and density of HWM in the lake will be quanitified in the fall</t>
  </si>
  <si>
    <t xml:space="preserve">Project materials and results will be shared with the lake constituency and the general public </t>
  </si>
  <si>
    <t>General project management including sponsor and consultant administrative support, mileage, and materials will be documented.</t>
  </si>
  <si>
    <t xml:space="preserve">Trained AIS monitors will complete visual surveys of the lake littoral zone, adjacent shoreline, and surrounding area at least three times between June and September each year </t>
  </si>
  <si>
    <t>A watercraft inspection program following Clean Boats Clean Waters (CBCW) guidelines will be implemented in each year of this project</t>
  </si>
  <si>
    <t>A whole-lake, warm water, point-intercept, aquatic plant survey will be completed in 2020 (the last one was done in 2013)</t>
  </si>
  <si>
    <t>A Coarse Woody Habitat Survey last completed in 2016 will be redone in 2020</t>
  </si>
  <si>
    <t>Property owners will be taught how  to identify and remove AIS from around their docks and on their shoreland by offering an AIS idenitifcation and Removal Training Session in each year of this project</t>
  </si>
  <si>
    <t>A review existing AIS Signage at the public access will be completed in 2020</t>
  </si>
  <si>
    <t>Existing AIS signage and information at the public access will be repaired, replaced, modified, or added anew</t>
  </si>
  <si>
    <t>At least one survey of the shoreland looking for purple loosestrife will completed in each year of this project.</t>
  </si>
  <si>
    <t xml:space="preserve">Management planning for the control of HWM will be completed in both years of this project </t>
  </si>
  <si>
    <t>The apropriate aquatic plant management permits will be completed and submitted to the WDNR for approval</t>
  </si>
  <si>
    <t>Pre and post-treatment, point-intercept, aquatic plant survey work will completed by a plant specialist in each year of this project</t>
  </si>
  <si>
    <t>Fall HWM bedmapping will be completed by a plant specialist in each year of this project</t>
  </si>
  <si>
    <t>A consultant will complete an update of the existing APM Plan based on new point-intercept data from the lake.</t>
  </si>
  <si>
    <t xml:space="preserve">General project and administrative support provided by the Lake Group includes daily interaction with the project consultant, data and information tracking and documentation, filing for reimbursements, </t>
  </si>
  <si>
    <t xml:space="preserve">General project management provided by the Consultant includes meeting attendance, daily phone and email, annual project updates, mileage, materials, and printing costs. </t>
  </si>
  <si>
    <t xml:space="preserve">Lake Group personnel will maintain current and accurate posting of grant related documents on the webpage and/or Facebook </t>
  </si>
  <si>
    <t>The Lake Group constituency will be more aware and knowledgeable about AIS and how they can impact a lake.</t>
  </si>
  <si>
    <t>Hybrid watermilfoil (HWM) management planning will be completed by a Consultant in cooperation with the Lake Group, other stakeholders, and WDNR</t>
  </si>
  <si>
    <t>WDNR herbicide application permits and/or harvesting permits will be prepared by the Consultant in cooperation with the Lake Group, other stakeholders, and WDNR</t>
  </si>
  <si>
    <t>The existing Aquatic Plant Management Plan for the lake will be updated by the Consultant in cooperation with the Lake Group, other stakeholders, and WDNR.</t>
  </si>
  <si>
    <t>Collection of water samples from near the bottom of the lake to determine phosphorus and iron content</t>
  </si>
  <si>
    <t>Re-evaluate the amount  of coarse woody habitat in the lake, compare changes since the last survey in 2016, and determine what needs to be done to maintain it</t>
  </si>
  <si>
    <t xml:space="preserve">Identify and post AIS education and information to increase awareness and knowledge of the constituency on the Lake Groups webpage and/or Facebook page </t>
  </si>
  <si>
    <t xml:space="preserve">A review of the AIS signage and other aspects of the public access will be completed using the WDNR Aquatic Invasive Species Signage Report - Form 3200-152 </t>
  </si>
  <si>
    <t xml:space="preserve">The Lake Group will complete 200 hours of combined paid and volunteer CBCW time at the public access in each year of this project. All data will be submitted to the SWIMS database </t>
  </si>
  <si>
    <t>Visual mapping of purple loosestrife, including GPS points  will be completed by the Lake Group in both years of this project. Purple loosestrife will be physically removed if practical</t>
  </si>
  <si>
    <t>Final treatment planning in 2020, preliminary and final treatment planning in 2021 will be completed as a part of this project. 2022 management planning will be included in the update of the APM Plan</t>
  </si>
  <si>
    <t>The Consultant will complete and WDNR herbicide application permit for HWM</t>
  </si>
  <si>
    <t xml:space="preserve">Accurate and up-to-date grant related information and HWM management planning and implementation will be posted on the Lake Group webpage/Facebook page </t>
  </si>
  <si>
    <t>The consultant will attend at least three meetings of the Lake Group during this project, provide general management support, and prepare of end of year summary reports for 2020 and 2021</t>
  </si>
  <si>
    <t>A workshop/informational meeting will be held to discuss with property owners how damage to their property from July 2019 storms can be repaired in 2020</t>
  </si>
  <si>
    <t>The Lake Group will sponsor an informational meeting for property owners dealing with storm damage and how the Lake Group through various grant programs can help them</t>
  </si>
  <si>
    <t>Boat Use (28 hours)</t>
  </si>
  <si>
    <t>Boat Use (4 hours)</t>
  </si>
  <si>
    <t>Materials</t>
  </si>
  <si>
    <t>Donated Van Dorn Use</t>
  </si>
  <si>
    <t>Van Dorn Rental</t>
  </si>
  <si>
    <t>Sponsor Share (25%)</t>
  </si>
  <si>
    <t>CBCW Inspections will be covered with individual CBCW grants applied for by the Lake Group</t>
  </si>
  <si>
    <t>Permit Application Fee (2 acres in 2020, 5 acres in 2021)</t>
  </si>
  <si>
    <t xml:space="preserve">Track lake level changes </t>
  </si>
  <si>
    <t>Staff Gage</t>
  </si>
  <si>
    <t>More focused efforts to monitor for and protect the lake from zebra mussels will be completed</t>
  </si>
  <si>
    <t>Install a ZM plate sampler, set up a decontamination station, and provide education to property owners about how to look for ZM</t>
  </si>
  <si>
    <t>2020-21</t>
  </si>
  <si>
    <t xml:space="preserve">AIS signage at the public access will be repaired, replaced, or updated to improve effectiveness. In addition, a 4X4 ZM Decontamination Sign will be installed </t>
  </si>
  <si>
    <t>Based on findings from the review of AIS signage, what is posted/available at the public access will be updated, including the installation of a 4X4 Decontamination Sign and associated equipment.</t>
  </si>
  <si>
    <t>The Lake Group will install at least one ZM plate sampler in the lake, train property owners to look for ZM when removing their docks in the fall</t>
  </si>
  <si>
    <t>Donation from voluntary lauch fees over two years</t>
  </si>
  <si>
    <t>Boat Use (12 hours)</t>
  </si>
  <si>
    <t xml:space="preserve">Surface water quality testing including Total Phosphorus (TP), chlorophyll A (Chlr), water clarity (Secchi), Dissolved Oxygen (DO) and Temperature (Temp) Profilng will be completed monthly from May-October in both years of this project </t>
  </si>
  <si>
    <t>Monthly collection of water quality samples May-October at the Deep Hole in both years. CLMN covers May-August, AEPP covers Sep&amp;Oct.</t>
  </si>
  <si>
    <t>Bottom phosphorus and iron testing will be completed three times between August and October in the first year of this project at three sites</t>
  </si>
  <si>
    <t>Boat Use (9 hours)</t>
  </si>
  <si>
    <t>Polk Co. LWCD</t>
  </si>
  <si>
    <t>Install a stff gauge and monitor lake level on at least a weekly basis</t>
  </si>
  <si>
    <t>A staff gauge will be installed with assistance from the Polk County Land and Water Resource Department for the purpose of tracking water level changes. Volunteers will track water level on a weekly basis.</t>
  </si>
  <si>
    <t>Project Name: DRAFT Ver.5 Horseshoe Lake, Barron County 2020-21 AEPP  Grant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</si>
</sst>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Times New Roman"/>
      <family val="1"/>
    </font>
    <font>
      <sz val="14"/>
      <color theme="1"/>
      <name val="Calibri"/>
      <family val="2"/>
      <scheme val="minor"/>
    </font>
    <font>
      <b/>
      <sz val="16"/>
      <color theme="1"/>
      <name val="Times New Roman"/>
      <family val="1"/>
    </font>
    <font>
      <sz val="16"/>
      <color theme="1"/>
      <name val="Times New Roman"/>
      <family val="1"/>
    </font>
    <font>
      <sz val="16"/>
      <color theme="1"/>
      <name val="Calibri"/>
      <family val="2"/>
      <scheme val="minor"/>
    </font>
    <font>
      <b/>
      <sz val="16"/>
      <color theme="1"/>
      <name val="Calibri"/>
      <family val="2"/>
      <scheme val="minor"/>
    </font>
    <font>
      <sz val="14"/>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1">
    <xf numFmtId="0" fontId="0" fillId="0" borderId="0" xfId="0"/>
    <xf numFmtId="0" fontId="1" fillId="0" borderId="0" xfId="0" applyFont="1"/>
    <xf numFmtId="0" fontId="2" fillId="0" borderId="0" xfId="0" applyFont="1"/>
    <xf numFmtId="0" fontId="2" fillId="0" borderId="0" xfId="0" applyFont="1" applyFill="1"/>
    <xf numFmtId="0" fontId="1" fillId="0" borderId="0" xfId="0" applyFont="1" applyFill="1"/>
    <xf numFmtId="0" fontId="3" fillId="0" borderId="0" xfId="0" applyFont="1"/>
    <xf numFmtId="0" fontId="4" fillId="0" borderId="0" xfId="0" applyFont="1"/>
    <xf numFmtId="0" fontId="6" fillId="10" borderId="1" xfId="0" applyFont="1" applyFill="1" applyBorder="1" applyAlignment="1">
      <alignment horizontal="center" vertical="center"/>
    </xf>
    <xf numFmtId="0" fontId="6" fillId="6" borderId="1" xfId="0" applyFont="1" applyFill="1" applyBorder="1" applyAlignment="1">
      <alignment horizontal="center" vertical="center"/>
    </xf>
    <xf numFmtId="164" fontId="6" fillId="6"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4" fontId="6" fillId="3"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64" fontId="6" fillId="4" borderId="1" xfId="0" applyNumberFormat="1" applyFont="1" applyFill="1" applyBorder="1" applyAlignment="1">
      <alignment horizontal="center" vertical="center"/>
    </xf>
    <xf numFmtId="0" fontId="6" fillId="5" borderId="1" xfId="0" applyFont="1" applyFill="1" applyBorder="1" applyAlignment="1">
      <alignment vertical="center"/>
    </xf>
    <xf numFmtId="164" fontId="6" fillId="5" borderId="1" xfId="0" applyNumberFormat="1" applyFont="1" applyFill="1" applyBorder="1" applyAlignment="1">
      <alignment horizontal="center" vertical="center"/>
    </xf>
    <xf numFmtId="164" fontId="6" fillId="7" borderId="1" xfId="0" applyNumberFormat="1" applyFont="1" applyFill="1" applyBorder="1" applyAlignment="1">
      <alignment horizontal="center" vertical="center"/>
    </xf>
    <xf numFmtId="0" fontId="6" fillId="8"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7" borderId="11" xfId="0" applyNumberFormat="1" applyFont="1" applyFill="1" applyBorder="1" applyAlignment="1">
      <alignment horizontal="center" vertical="center"/>
    </xf>
    <xf numFmtId="0" fontId="6" fillId="8"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6" borderId="5" xfId="0" applyFont="1" applyFill="1" applyBorder="1" applyAlignment="1">
      <alignment vertical="center"/>
    </xf>
    <xf numFmtId="164" fontId="6" fillId="7" borderId="5" xfId="0" applyNumberFormat="1" applyFont="1" applyFill="1" applyBorder="1" applyAlignment="1">
      <alignment horizontal="center" vertical="center"/>
    </xf>
    <xf numFmtId="0" fontId="6" fillId="6" borderId="1" xfId="0" applyFont="1" applyFill="1" applyBorder="1" applyAlignment="1">
      <alignment vertical="center"/>
    </xf>
    <xf numFmtId="0" fontId="6" fillId="5" borderId="1" xfId="0" applyFont="1" applyFill="1" applyBorder="1" applyAlignment="1">
      <alignment vertical="center" wrapText="1"/>
    </xf>
    <xf numFmtId="0" fontId="6" fillId="5" borderId="5" xfId="0" applyFont="1" applyFill="1" applyBorder="1" applyAlignment="1">
      <alignment vertical="center" wrapText="1"/>
    </xf>
    <xf numFmtId="0" fontId="6" fillId="0" borderId="0" xfId="0" applyFont="1"/>
    <xf numFmtId="0" fontId="8" fillId="0" borderId="0" xfId="0" applyFont="1" applyFill="1"/>
    <xf numFmtId="164" fontId="7" fillId="0" borderId="0" xfId="0" applyNumberFormat="1" applyFont="1" applyFill="1" applyAlignment="1">
      <alignment horizontal="left"/>
    </xf>
    <xf numFmtId="0" fontId="6" fillId="0" borderId="0" xfId="0" applyFont="1" applyFill="1"/>
    <xf numFmtId="164" fontId="6" fillId="0" borderId="0" xfId="0" applyNumberFormat="1" applyFont="1" applyFill="1"/>
    <xf numFmtId="0" fontId="7" fillId="0" borderId="0" xfId="0" applyFont="1"/>
    <xf numFmtId="0" fontId="7" fillId="0" borderId="0" xfId="0" applyFont="1" applyFill="1"/>
    <xf numFmtId="0" fontId="7" fillId="0" borderId="0" xfId="0" applyFont="1" applyFill="1" applyAlignment="1">
      <alignment horizontal="left"/>
    </xf>
    <xf numFmtId="164" fontId="8" fillId="0" borderId="0" xfId="0" applyNumberFormat="1" applyFont="1" applyFill="1"/>
    <xf numFmtId="0" fontId="6" fillId="10" borderId="10" xfId="0" applyFont="1" applyFill="1" applyBorder="1" applyAlignment="1">
      <alignment horizontal="center" vertical="center"/>
    </xf>
    <xf numFmtId="0" fontId="6" fillId="6" borderId="10" xfId="0" applyFont="1" applyFill="1" applyBorder="1" applyAlignment="1">
      <alignment vertical="center"/>
    </xf>
    <xf numFmtId="0" fontId="6" fillId="3" borderId="10" xfId="0" applyFont="1" applyFill="1" applyBorder="1" applyAlignment="1">
      <alignment horizontal="center" vertical="center"/>
    </xf>
    <xf numFmtId="164" fontId="6" fillId="3" borderId="10" xfId="0" applyNumberFormat="1" applyFont="1" applyFill="1" applyBorder="1" applyAlignment="1">
      <alignment horizontal="center" vertical="center"/>
    </xf>
    <xf numFmtId="0" fontId="6" fillId="4" borderId="10" xfId="0" applyFont="1" applyFill="1" applyBorder="1" applyAlignment="1">
      <alignment horizontal="center" vertical="center"/>
    </xf>
    <xf numFmtId="164" fontId="6" fillId="5" borderId="10" xfId="0" applyNumberFormat="1" applyFont="1" applyFill="1" applyBorder="1" applyAlignment="1">
      <alignment horizontal="center" vertical="center"/>
    </xf>
    <xf numFmtId="0" fontId="7" fillId="4" borderId="5" xfId="0" applyFont="1" applyFill="1" applyBorder="1" applyAlignment="1">
      <alignment horizontal="center" vertical="center" wrapText="1"/>
    </xf>
    <xf numFmtId="164" fontId="7" fillId="4" borderId="5" xfId="0" applyNumberFormat="1" applyFont="1" applyFill="1" applyBorder="1" applyAlignment="1">
      <alignment horizontal="center" vertical="center"/>
    </xf>
    <xf numFmtId="0" fontId="6" fillId="6" borderId="5" xfId="0"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5" borderId="5" xfId="0" applyNumberFormat="1" applyFont="1" applyFill="1" applyBorder="1" applyAlignment="1">
      <alignment horizontal="center" vertical="center"/>
    </xf>
    <xf numFmtId="0" fontId="6" fillId="3" borderId="5" xfId="0" applyFont="1" applyFill="1" applyBorder="1" applyAlignment="1">
      <alignment horizontal="center" vertical="center"/>
    </xf>
    <xf numFmtId="0" fontId="6" fillId="4" borderId="5" xfId="0" applyFont="1" applyFill="1" applyBorder="1" applyAlignment="1">
      <alignment horizontal="center" vertical="center"/>
    </xf>
    <xf numFmtId="0" fontId="6" fillId="10" borderId="5" xfId="0" applyFont="1" applyFill="1" applyBorder="1" applyAlignment="1">
      <alignment horizontal="center" vertical="center"/>
    </xf>
    <xf numFmtId="164" fontId="6" fillId="10" borderId="10" xfId="0" applyNumberFormat="1" applyFont="1" applyFill="1" applyBorder="1" applyAlignment="1">
      <alignment horizontal="center" vertical="center"/>
    </xf>
    <xf numFmtId="164" fontId="6" fillId="7" borderId="10" xfId="0" applyNumberFormat="1" applyFont="1" applyFill="1" applyBorder="1" applyAlignment="1">
      <alignment horizontal="center" vertical="center"/>
    </xf>
    <xf numFmtId="164" fontId="6" fillId="10" borderId="1" xfId="0" applyNumberFormat="1" applyFont="1" applyFill="1" applyBorder="1" applyAlignment="1">
      <alignment horizontal="center" vertical="center"/>
    </xf>
    <xf numFmtId="164" fontId="6" fillId="3" borderId="5" xfId="0" applyNumberFormat="1" applyFont="1" applyFill="1" applyBorder="1" applyAlignment="1">
      <alignment horizontal="center" vertical="center"/>
    </xf>
    <xf numFmtId="0" fontId="6" fillId="11" borderId="1"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5" borderId="5" xfId="0" applyFont="1" applyFill="1" applyBorder="1" applyAlignment="1">
      <alignment horizontal="center" vertical="center" wrapText="1"/>
    </xf>
    <xf numFmtId="164" fontId="8" fillId="0" borderId="0" xfId="0" applyNumberFormat="1" applyFont="1" applyFill="1" applyAlignment="1">
      <alignment horizontal="left"/>
    </xf>
    <xf numFmtId="0" fontId="6" fillId="2"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xf>
    <xf numFmtId="0" fontId="6" fillId="11" borderId="5"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10" borderId="8" xfId="0" applyFont="1" applyFill="1" applyBorder="1" applyAlignment="1">
      <alignment horizontal="center" vertical="center"/>
    </xf>
    <xf numFmtId="164" fontId="6" fillId="10" borderId="8" xfId="0" applyNumberFormat="1" applyFont="1" applyFill="1" applyBorder="1" applyAlignment="1">
      <alignment horizontal="center" vertical="center"/>
    </xf>
    <xf numFmtId="0" fontId="6" fillId="3" borderId="8" xfId="0" applyFont="1" applyFill="1" applyBorder="1" applyAlignment="1">
      <alignment horizontal="center" vertical="center"/>
    </xf>
    <xf numFmtId="164" fontId="6" fillId="3" borderId="8" xfId="0" applyNumberFormat="1" applyFont="1" applyFill="1" applyBorder="1" applyAlignment="1">
      <alignment horizontal="center" vertical="center"/>
    </xf>
    <xf numFmtId="164" fontId="6" fillId="7" borderId="8" xfId="0" applyNumberFormat="1" applyFont="1" applyFill="1" applyBorder="1" applyAlignment="1">
      <alignment horizontal="center" vertical="center"/>
    </xf>
    <xf numFmtId="164" fontId="6" fillId="10" borderId="5" xfId="0" applyNumberFormat="1" applyFont="1" applyFill="1" applyBorder="1" applyAlignment="1">
      <alignment horizontal="center" vertical="center"/>
    </xf>
    <xf numFmtId="49" fontId="6" fillId="11" borderId="5" xfId="0" applyNumberFormat="1" applyFont="1" applyFill="1" applyBorder="1" applyAlignment="1">
      <alignment horizontal="center" vertical="center" wrapText="1"/>
    </xf>
    <xf numFmtId="0" fontId="9" fillId="6" borderId="5" xfId="0" applyFont="1" applyFill="1" applyBorder="1" applyAlignment="1">
      <alignment horizontal="center" vertical="center"/>
    </xf>
    <xf numFmtId="164" fontId="9" fillId="6" borderId="5" xfId="0" applyNumberFormat="1" applyFont="1" applyFill="1" applyBorder="1" applyAlignment="1">
      <alignment horizontal="center" vertical="center"/>
    </xf>
    <xf numFmtId="164" fontId="6" fillId="4" borderId="5" xfId="0" applyNumberFormat="1" applyFont="1" applyFill="1" applyBorder="1" applyAlignment="1">
      <alignment horizontal="center" vertical="center"/>
    </xf>
    <xf numFmtId="164" fontId="9" fillId="5" borderId="5" xfId="0" applyNumberFormat="1" applyFont="1" applyFill="1" applyBorder="1" applyAlignment="1">
      <alignment horizontal="center" vertical="center"/>
    </xf>
    <xf numFmtId="0" fontId="6" fillId="11" borderId="8" xfId="0" applyFont="1" applyFill="1" applyBorder="1" applyAlignment="1">
      <alignment horizontal="center" vertical="center" wrapText="1"/>
    </xf>
    <xf numFmtId="0" fontId="6" fillId="6" borderId="8" xfId="0" applyFont="1" applyFill="1" applyBorder="1" applyAlignment="1">
      <alignment horizontal="center" vertical="center"/>
    </xf>
    <xf numFmtId="164" fontId="6" fillId="6" borderId="8" xfId="0" applyNumberFormat="1" applyFont="1" applyFill="1" applyBorder="1" applyAlignment="1">
      <alignment horizontal="center" vertical="center"/>
    </xf>
    <xf numFmtId="0" fontId="6" fillId="4" borderId="8" xfId="0" applyFont="1" applyFill="1" applyBorder="1" applyAlignment="1">
      <alignment horizontal="center" vertical="center"/>
    </xf>
    <xf numFmtId="164" fontId="6" fillId="4" borderId="8" xfId="0" applyNumberFormat="1" applyFont="1" applyFill="1" applyBorder="1" applyAlignment="1">
      <alignment horizontal="center" vertical="center"/>
    </xf>
    <xf numFmtId="0" fontId="6" fillId="5" borderId="8" xfId="0" applyFont="1" applyFill="1" applyBorder="1" applyAlignment="1">
      <alignment horizontal="center" vertical="center" wrapText="1"/>
    </xf>
    <xf numFmtId="164" fontId="6" fillId="5" borderId="8" xfId="0" applyNumberFormat="1" applyFont="1" applyFill="1" applyBorder="1" applyAlignment="1">
      <alignment horizontal="center" vertical="center"/>
    </xf>
    <xf numFmtId="0" fontId="3"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4" fillId="0" borderId="0" xfId="0" applyFont="1" applyAlignment="1">
      <alignment wrapText="1"/>
    </xf>
    <xf numFmtId="164" fontId="6" fillId="2" borderId="10" xfId="0" applyNumberFormat="1" applyFont="1" applyFill="1" applyBorder="1" applyAlignment="1">
      <alignment horizontal="center" vertical="center" wrapText="1"/>
    </xf>
    <xf numFmtId="0" fontId="6" fillId="6" borderId="10" xfId="0" applyFont="1" applyFill="1" applyBorder="1" applyAlignment="1">
      <alignment horizontal="center" vertical="center"/>
    </xf>
    <xf numFmtId="164" fontId="6" fillId="6" borderId="10" xfId="0" applyNumberFormat="1" applyFont="1" applyFill="1" applyBorder="1" applyAlignment="1">
      <alignment horizontal="center" vertical="center"/>
    </xf>
    <xf numFmtId="0" fontId="6" fillId="5" borderId="10"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164" fontId="6" fillId="3" borderId="11" xfId="0" applyNumberFormat="1" applyFont="1" applyFill="1" applyBorder="1" applyAlignment="1">
      <alignment horizontal="center" vertical="center"/>
    </xf>
    <xf numFmtId="164" fontId="6" fillId="5" borderId="11" xfId="0" applyNumberFormat="1" applyFont="1" applyFill="1" applyBorder="1" applyAlignment="1">
      <alignment horizontal="center" vertical="center"/>
    </xf>
    <xf numFmtId="0" fontId="3" fillId="0" borderId="0" xfId="0" applyFont="1" applyBorder="1" applyAlignment="1">
      <alignment wrapText="1"/>
    </xf>
    <xf numFmtId="0" fontId="3" fillId="0" borderId="0" xfId="0" applyFont="1" applyBorder="1"/>
    <xf numFmtId="0" fontId="6" fillId="2" borderId="11"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0" borderId="11" xfId="0" applyFont="1" applyFill="1" applyBorder="1" applyAlignment="1">
      <alignment horizontal="center" vertical="center"/>
    </xf>
    <xf numFmtId="164" fontId="6" fillId="10" borderId="11" xfId="0" applyNumberFormat="1" applyFont="1" applyFill="1" applyBorder="1" applyAlignment="1">
      <alignment horizontal="center" vertical="center"/>
    </xf>
    <xf numFmtId="0" fontId="6" fillId="6" borderId="11" xfId="0" applyFont="1" applyFill="1" applyBorder="1" applyAlignment="1">
      <alignment vertical="center"/>
    </xf>
    <xf numFmtId="0" fontId="6" fillId="3" borderId="11" xfId="0" applyFont="1" applyFill="1" applyBorder="1" applyAlignment="1">
      <alignment horizontal="center" vertical="center"/>
    </xf>
    <xf numFmtId="0" fontId="6" fillId="5" borderId="11" xfId="0" applyFont="1" applyFill="1" applyBorder="1" applyAlignment="1">
      <alignment vertical="center" wrapText="1"/>
    </xf>
    <xf numFmtId="0" fontId="5" fillId="10" borderId="11" xfId="0" applyFont="1" applyFill="1" applyBorder="1" applyAlignment="1">
      <alignment horizontal="center"/>
    </xf>
    <xf numFmtId="0" fontId="5" fillId="6" borderId="11" xfId="0" applyFont="1" applyFill="1" applyBorder="1" applyAlignment="1">
      <alignment horizontal="center"/>
    </xf>
    <xf numFmtId="0" fontId="5" fillId="3" borderId="11" xfId="0" applyFont="1" applyFill="1" applyBorder="1" applyAlignment="1">
      <alignment horizontal="center"/>
    </xf>
    <xf numFmtId="0" fontId="5" fillId="4" borderId="11" xfId="0" applyFont="1" applyFill="1" applyBorder="1" applyAlignment="1">
      <alignment horizontal="center"/>
    </xf>
    <xf numFmtId="0" fontId="5" fillId="5" borderId="11" xfId="0" applyFont="1" applyFill="1" applyBorder="1" applyAlignment="1">
      <alignment horizontal="center"/>
    </xf>
    <xf numFmtId="49" fontId="6" fillId="12" borderId="5"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0" fontId="6" fillId="5" borderId="10" xfId="0" applyFont="1" applyFill="1" applyBorder="1" applyAlignment="1">
      <alignment horizontal="center" vertical="center"/>
    </xf>
    <xf numFmtId="0" fontId="6" fillId="12" borderId="8" xfId="0" applyFont="1" applyFill="1" applyBorder="1" applyAlignment="1">
      <alignment horizontal="center" vertical="center" wrapText="1"/>
    </xf>
    <xf numFmtId="0" fontId="5" fillId="0" borderId="5" xfId="0" applyFont="1" applyFill="1" applyBorder="1" applyAlignment="1">
      <alignment horizontal="center" vertical="center"/>
    </xf>
    <xf numFmtId="164" fontId="5" fillId="0" borderId="5" xfId="0" applyNumberFormat="1" applyFont="1" applyFill="1" applyBorder="1" applyAlignment="1">
      <alignment horizontal="center" vertical="center"/>
    </xf>
    <xf numFmtId="0" fontId="6" fillId="4" borderId="10" xfId="0" applyFont="1" applyFill="1" applyBorder="1" applyAlignment="1">
      <alignment vertical="center"/>
    </xf>
    <xf numFmtId="0" fontId="6" fillId="4" borderId="11" xfId="0" applyFont="1" applyFill="1" applyBorder="1" applyAlignment="1">
      <alignment vertical="center"/>
    </xf>
    <xf numFmtId="0" fontId="6" fillId="5"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164" fontId="7" fillId="4" borderId="11" xfId="0" applyNumberFormat="1" applyFont="1" applyFill="1" applyBorder="1" applyAlignment="1">
      <alignment horizontal="center" vertical="center"/>
    </xf>
    <xf numFmtId="0" fontId="6" fillId="8"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 xfId="0" applyFont="1" applyFill="1" applyBorder="1" applyAlignment="1">
      <alignment horizontal="center" vertical="center" wrapText="1"/>
    </xf>
    <xf numFmtId="164" fontId="6" fillId="4" borderId="11"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8" xfId="0" applyFont="1" applyFill="1" applyBorder="1" applyAlignment="1">
      <alignment horizontal="center" vertical="center"/>
    </xf>
    <xf numFmtId="0" fontId="5" fillId="12" borderId="4"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5" fillId="9" borderId="2" xfId="0" applyFont="1" applyFill="1" applyBorder="1" applyAlignment="1">
      <alignment horizontal="center"/>
    </xf>
    <xf numFmtId="0" fontId="5" fillId="9" borderId="3" xfId="0" applyFont="1" applyFill="1" applyBorder="1" applyAlignment="1">
      <alignment horizont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11" borderId="4" xfId="0" applyFont="1" applyFill="1" applyBorder="1" applyAlignment="1">
      <alignment horizontal="center" vertical="center"/>
    </xf>
    <xf numFmtId="0" fontId="5" fillId="11" borderId="8" xfId="0" applyFont="1" applyFill="1" applyBorder="1" applyAlignment="1">
      <alignment horizontal="center" vertical="center"/>
    </xf>
    <xf numFmtId="0" fontId="5" fillId="10" borderId="2" xfId="0" applyFont="1" applyFill="1" applyBorder="1" applyAlignment="1">
      <alignment horizontal="center"/>
    </xf>
    <xf numFmtId="0" fontId="5" fillId="10" borderId="7" xfId="0" applyFont="1" applyFill="1" applyBorder="1" applyAlignment="1">
      <alignment horizontal="center"/>
    </xf>
    <xf numFmtId="0" fontId="5" fillId="6" borderId="2" xfId="0" applyFont="1" applyFill="1" applyBorder="1" applyAlignment="1">
      <alignment horizontal="center"/>
    </xf>
    <xf numFmtId="0" fontId="5" fillId="6" borderId="7" xfId="0" applyFont="1" applyFill="1" applyBorder="1" applyAlignment="1">
      <alignment horizontal="center"/>
    </xf>
    <xf numFmtId="0" fontId="5" fillId="3" borderId="2" xfId="0" applyFont="1" applyFill="1" applyBorder="1" applyAlignment="1">
      <alignment horizontal="center"/>
    </xf>
    <xf numFmtId="0" fontId="5" fillId="3" borderId="7" xfId="0" applyFont="1" applyFill="1" applyBorder="1" applyAlignment="1">
      <alignment horizontal="center"/>
    </xf>
    <xf numFmtId="0" fontId="5" fillId="4" borderId="2" xfId="0" applyFont="1" applyFill="1" applyBorder="1" applyAlignment="1">
      <alignment horizontal="center"/>
    </xf>
    <xf numFmtId="0" fontId="5" fillId="4" borderId="7" xfId="0" applyFont="1" applyFill="1" applyBorder="1" applyAlignment="1">
      <alignment horizontal="center"/>
    </xf>
    <xf numFmtId="0" fontId="5" fillId="5" borderId="2" xfId="0" applyFont="1" applyFill="1" applyBorder="1" applyAlignment="1">
      <alignment horizontal="center"/>
    </xf>
    <xf numFmtId="0" fontId="5" fillId="5" borderId="7"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3"/>
  <sheetViews>
    <sheetView tabSelected="1" zoomScale="50" zoomScaleNormal="50" workbookViewId="0">
      <selection activeCell="B6" sqref="B6:B8"/>
    </sheetView>
  </sheetViews>
  <sheetFormatPr defaultRowHeight="12.75" x14ac:dyDescent="0.2"/>
  <cols>
    <col min="1" max="1" width="73.140625" style="1" customWidth="1"/>
    <col min="2" max="2" width="76.42578125" style="1" customWidth="1"/>
    <col min="3" max="3" width="88.7109375" style="1" customWidth="1"/>
    <col min="4" max="4" width="88.85546875" style="1" customWidth="1"/>
    <col min="5" max="6" width="21" style="1" customWidth="1"/>
    <col min="7" max="7" width="17.7109375" style="3" customWidth="1"/>
    <col min="8" max="8" width="21" style="3" customWidth="1"/>
    <col min="9" max="9" width="20.85546875" style="3" customWidth="1"/>
    <col min="10" max="10" width="17.7109375" style="3" customWidth="1"/>
    <col min="11" max="11" width="19.5703125" style="3" customWidth="1"/>
    <col min="12" max="12" width="20.5703125" style="3" customWidth="1"/>
    <col min="13" max="13" width="29.5703125" style="3" customWidth="1"/>
    <col min="14" max="14" width="18.85546875" style="3" customWidth="1"/>
    <col min="15" max="15" width="30.42578125" style="3" customWidth="1"/>
    <col min="16" max="16" width="18.85546875" style="3" customWidth="1"/>
    <col min="17" max="17" width="29.140625" style="2" customWidth="1"/>
    <col min="18" max="18" width="27.7109375" style="2" customWidth="1"/>
    <col min="19" max="16384" width="9.140625" style="2"/>
  </cols>
  <sheetData>
    <row r="1" spans="1:18" s="5" customFormat="1" ht="20.25" x14ac:dyDescent="0.3">
      <c r="A1" s="159" t="s">
        <v>119</v>
      </c>
      <c r="B1" s="160"/>
      <c r="C1" s="160"/>
      <c r="D1" s="160"/>
      <c r="E1" s="160"/>
      <c r="F1" s="160"/>
      <c r="G1" s="160"/>
      <c r="H1" s="160"/>
      <c r="I1" s="160"/>
      <c r="J1" s="160"/>
      <c r="K1" s="160"/>
      <c r="L1" s="160"/>
      <c r="M1" s="160"/>
      <c r="N1" s="160"/>
      <c r="O1" s="160"/>
      <c r="P1" s="160"/>
      <c r="Q1" s="160"/>
    </row>
    <row r="2" spans="1:18" s="5" customFormat="1" ht="20.25" x14ac:dyDescent="0.3">
      <c r="A2" s="159" t="s">
        <v>43</v>
      </c>
      <c r="B2" s="160"/>
      <c r="C2" s="160"/>
      <c r="D2" s="160"/>
      <c r="E2" s="160"/>
      <c r="F2" s="160"/>
      <c r="G2" s="160"/>
      <c r="H2" s="160"/>
      <c r="I2" s="160"/>
      <c r="J2" s="160"/>
      <c r="K2" s="160"/>
      <c r="L2" s="160"/>
      <c r="M2" s="160"/>
      <c r="N2" s="160"/>
      <c r="O2" s="160"/>
      <c r="P2" s="160"/>
      <c r="Q2" s="160"/>
    </row>
    <row r="3" spans="1:18" s="5" customFormat="1" ht="20.25" x14ac:dyDescent="0.3">
      <c r="A3" s="161" t="s">
        <v>9</v>
      </c>
      <c r="B3" s="163" t="s">
        <v>10</v>
      </c>
      <c r="C3" s="165" t="s">
        <v>11</v>
      </c>
      <c r="D3" s="167" t="s">
        <v>0</v>
      </c>
      <c r="E3" s="169" t="s">
        <v>21</v>
      </c>
      <c r="F3" s="145" t="s">
        <v>37</v>
      </c>
      <c r="G3" s="171" t="s">
        <v>15</v>
      </c>
      <c r="H3" s="172"/>
      <c r="I3" s="173" t="s">
        <v>16</v>
      </c>
      <c r="J3" s="174"/>
      <c r="K3" s="175" t="s">
        <v>7</v>
      </c>
      <c r="L3" s="176"/>
      <c r="M3" s="177" t="s">
        <v>8</v>
      </c>
      <c r="N3" s="178"/>
      <c r="O3" s="179" t="s">
        <v>5</v>
      </c>
      <c r="P3" s="180"/>
      <c r="Q3" s="143" t="s">
        <v>1</v>
      </c>
    </row>
    <row r="4" spans="1:18" s="5" customFormat="1" ht="22.5" customHeight="1" thickBot="1" x14ac:dyDescent="0.35">
      <c r="A4" s="162"/>
      <c r="B4" s="164"/>
      <c r="C4" s="166"/>
      <c r="D4" s="168"/>
      <c r="E4" s="170"/>
      <c r="F4" s="146"/>
      <c r="G4" s="109" t="s">
        <v>2</v>
      </c>
      <c r="H4" s="109" t="s">
        <v>3</v>
      </c>
      <c r="I4" s="110" t="s">
        <v>4</v>
      </c>
      <c r="J4" s="110" t="s">
        <v>3</v>
      </c>
      <c r="K4" s="111" t="s">
        <v>2</v>
      </c>
      <c r="L4" s="111" t="s">
        <v>3</v>
      </c>
      <c r="M4" s="112" t="s">
        <v>4</v>
      </c>
      <c r="N4" s="112" t="s">
        <v>3</v>
      </c>
      <c r="O4" s="113" t="s">
        <v>6</v>
      </c>
      <c r="P4" s="113" t="s">
        <v>3</v>
      </c>
      <c r="Q4" s="144"/>
    </row>
    <row r="5" spans="1:18" s="100" customFormat="1" ht="75" customHeight="1" thickTop="1" x14ac:dyDescent="0.2">
      <c r="A5" s="138" t="s">
        <v>47</v>
      </c>
      <c r="B5" s="126" t="s">
        <v>53</v>
      </c>
      <c r="C5" s="20" t="s">
        <v>64</v>
      </c>
      <c r="D5" s="21" t="s">
        <v>48</v>
      </c>
      <c r="E5" s="55">
        <v>2020</v>
      </c>
      <c r="F5" s="90"/>
      <c r="G5" s="36">
        <v>4</v>
      </c>
      <c r="H5" s="50">
        <f>G5*80</f>
        <v>320</v>
      </c>
      <c r="I5" s="87" t="s">
        <v>18</v>
      </c>
      <c r="J5" s="88">
        <v>3375</v>
      </c>
      <c r="K5" s="38">
        <v>4</v>
      </c>
      <c r="L5" s="39">
        <f>K5*12</f>
        <v>48</v>
      </c>
      <c r="M5" s="40"/>
      <c r="N5" s="40"/>
      <c r="O5" s="116"/>
      <c r="P5" s="116"/>
      <c r="Q5" s="51">
        <f t="shared" ref="Q5:Q10" si="0">H5+J5+L5+N5+P5</f>
        <v>3743</v>
      </c>
      <c r="R5" s="99"/>
    </row>
    <row r="6" spans="1:18" ht="91.5" customHeight="1" x14ac:dyDescent="0.2">
      <c r="A6" s="139"/>
      <c r="B6" s="149" t="s">
        <v>52</v>
      </c>
      <c r="C6" s="125" t="s">
        <v>112</v>
      </c>
      <c r="D6" s="127" t="s">
        <v>113</v>
      </c>
      <c r="E6" s="54" t="s">
        <v>46</v>
      </c>
      <c r="F6" s="91"/>
      <c r="G6" s="7">
        <v>12</v>
      </c>
      <c r="H6" s="52">
        <f>G6*50</f>
        <v>600</v>
      </c>
      <c r="I6" s="8" t="s">
        <v>22</v>
      </c>
      <c r="J6" s="9">
        <v>232</v>
      </c>
      <c r="K6" s="10">
        <v>84</v>
      </c>
      <c r="L6" s="11">
        <f>K6*12</f>
        <v>1008</v>
      </c>
      <c r="M6" s="12" t="s">
        <v>94</v>
      </c>
      <c r="N6" s="13">
        <v>280</v>
      </c>
      <c r="O6" s="130" t="s">
        <v>33</v>
      </c>
      <c r="P6" s="15">
        <v>120</v>
      </c>
      <c r="Q6" s="16">
        <f t="shared" si="0"/>
        <v>2240</v>
      </c>
      <c r="R6" s="82"/>
    </row>
    <row r="7" spans="1:18" ht="45" customHeight="1" x14ac:dyDescent="0.2">
      <c r="A7" s="139"/>
      <c r="B7" s="150"/>
      <c r="C7" s="152" t="s">
        <v>114</v>
      </c>
      <c r="D7" s="127" t="s">
        <v>82</v>
      </c>
      <c r="E7" s="61">
        <v>2020</v>
      </c>
      <c r="F7" s="92"/>
      <c r="G7" s="49">
        <v>8</v>
      </c>
      <c r="H7" s="52">
        <f>G7*50</f>
        <v>400</v>
      </c>
      <c r="I7" s="44" t="s">
        <v>22</v>
      </c>
      <c r="J7" s="9">
        <v>558</v>
      </c>
      <c r="K7" s="47">
        <v>18</v>
      </c>
      <c r="L7" s="11">
        <f>K7*12</f>
        <v>216</v>
      </c>
      <c r="M7" s="48" t="s">
        <v>115</v>
      </c>
      <c r="N7" s="72">
        <v>90</v>
      </c>
      <c r="O7" s="56" t="s">
        <v>33</v>
      </c>
      <c r="P7" s="46">
        <v>100</v>
      </c>
      <c r="Q7" s="16">
        <f t="shared" si="0"/>
        <v>1364</v>
      </c>
      <c r="R7" s="82"/>
    </row>
    <row r="8" spans="1:18" ht="45.75" customHeight="1" x14ac:dyDescent="0.2">
      <c r="A8" s="139"/>
      <c r="B8" s="151"/>
      <c r="C8" s="153"/>
      <c r="D8" s="127" t="s">
        <v>97</v>
      </c>
      <c r="E8" s="61">
        <v>2020</v>
      </c>
      <c r="F8" s="92"/>
      <c r="G8" s="49"/>
      <c r="H8" s="52"/>
      <c r="I8" s="44"/>
      <c r="J8" s="45"/>
      <c r="K8" s="47"/>
      <c r="L8" s="11"/>
      <c r="M8" s="48" t="s">
        <v>98</v>
      </c>
      <c r="N8" s="72">
        <v>60</v>
      </c>
      <c r="O8" s="56"/>
      <c r="P8" s="46"/>
      <c r="Q8" s="16">
        <f t="shared" si="0"/>
        <v>60</v>
      </c>
      <c r="R8" s="82"/>
    </row>
    <row r="9" spans="1:18" ht="95.25" customHeight="1" x14ac:dyDescent="0.2">
      <c r="A9" s="139"/>
      <c r="B9" s="132" t="s">
        <v>102</v>
      </c>
      <c r="C9" s="133" t="s">
        <v>117</v>
      </c>
      <c r="D9" s="127" t="s">
        <v>118</v>
      </c>
      <c r="E9" s="61" t="s">
        <v>46</v>
      </c>
      <c r="F9" s="92"/>
      <c r="G9" s="49">
        <v>2</v>
      </c>
      <c r="H9" s="52">
        <f>G9*80</f>
        <v>160</v>
      </c>
      <c r="I9" s="44"/>
      <c r="J9" s="45"/>
      <c r="K9" s="47">
        <v>36</v>
      </c>
      <c r="L9" s="11">
        <f>K9*12</f>
        <v>432</v>
      </c>
      <c r="M9" s="48" t="s">
        <v>116</v>
      </c>
      <c r="N9" s="72">
        <v>250</v>
      </c>
      <c r="O9" s="56" t="s">
        <v>103</v>
      </c>
      <c r="P9" s="46">
        <v>100</v>
      </c>
      <c r="Q9" s="16">
        <f t="shared" si="0"/>
        <v>942</v>
      </c>
      <c r="R9" s="82"/>
    </row>
    <row r="10" spans="1:18" s="6" customFormat="1" ht="74.25" customHeight="1" x14ac:dyDescent="0.3">
      <c r="A10" s="139"/>
      <c r="B10" s="149" t="s">
        <v>51</v>
      </c>
      <c r="C10" s="125" t="s">
        <v>92</v>
      </c>
      <c r="D10" s="58" t="s">
        <v>93</v>
      </c>
      <c r="E10" s="61">
        <v>2020</v>
      </c>
      <c r="F10" s="92"/>
      <c r="G10" s="49">
        <v>6</v>
      </c>
      <c r="H10" s="52">
        <f>G10*80</f>
        <v>480</v>
      </c>
      <c r="I10" s="22"/>
      <c r="J10" s="22"/>
      <c r="K10" s="47">
        <v>8</v>
      </c>
      <c r="L10" s="11">
        <f>K10*12</f>
        <v>96</v>
      </c>
      <c r="M10" s="42"/>
      <c r="N10" s="43"/>
      <c r="O10" s="26"/>
      <c r="P10" s="26"/>
      <c r="Q10" s="23">
        <f t="shared" si="0"/>
        <v>576</v>
      </c>
      <c r="R10" s="83"/>
    </row>
    <row r="11" spans="1:18" s="6" customFormat="1" ht="75.75" customHeight="1" thickBot="1" x14ac:dyDescent="0.35">
      <c r="A11" s="139"/>
      <c r="B11" s="151"/>
      <c r="C11" s="96" t="s">
        <v>65</v>
      </c>
      <c r="D11" s="101" t="s">
        <v>83</v>
      </c>
      <c r="E11" s="102">
        <v>2020</v>
      </c>
      <c r="F11" s="103"/>
      <c r="G11" s="104">
        <v>8</v>
      </c>
      <c r="H11" s="105">
        <f>G11*50</f>
        <v>400</v>
      </c>
      <c r="I11" s="106"/>
      <c r="J11" s="106"/>
      <c r="K11" s="107">
        <v>4</v>
      </c>
      <c r="L11" s="97">
        <f t="shared" ref="L11" si="1">K11*12</f>
        <v>48</v>
      </c>
      <c r="M11" s="123" t="s">
        <v>95</v>
      </c>
      <c r="N11" s="124">
        <v>40</v>
      </c>
      <c r="O11" s="108"/>
      <c r="P11" s="108"/>
      <c r="Q11" s="19">
        <f t="shared" ref="Q11" si="2">H11+J11+L11+N11+P11</f>
        <v>488</v>
      </c>
      <c r="R11" s="83"/>
    </row>
    <row r="12" spans="1:18" s="6" customFormat="1" ht="95.25" customHeight="1" thickTop="1" x14ac:dyDescent="0.3">
      <c r="A12" s="138" t="s">
        <v>41</v>
      </c>
      <c r="B12" s="126" t="s">
        <v>78</v>
      </c>
      <c r="C12" s="125" t="s">
        <v>49</v>
      </c>
      <c r="D12" s="58" t="s">
        <v>84</v>
      </c>
      <c r="E12" s="61" t="s">
        <v>46</v>
      </c>
      <c r="F12" s="92"/>
      <c r="G12" s="49">
        <v>6</v>
      </c>
      <c r="H12" s="68">
        <f>G12*50</f>
        <v>300</v>
      </c>
      <c r="I12" s="22"/>
      <c r="J12" s="22"/>
      <c r="K12" s="47">
        <v>24</v>
      </c>
      <c r="L12" s="53">
        <f>K12*12</f>
        <v>288</v>
      </c>
      <c r="M12" s="42"/>
      <c r="N12" s="43"/>
      <c r="O12" s="26"/>
      <c r="P12" s="26"/>
      <c r="Q12" s="23">
        <f>H12+J12+L12+N12+P12</f>
        <v>588</v>
      </c>
      <c r="R12" s="85"/>
    </row>
    <row r="13" spans="1:18" s="6" customFormat="1" ht="93.75" customHeight="1" thickBot="1" x14ac:dyDescent="0.35">
      <c r="A13" s="140"/>
      <c r="B13" s="129" t="s">
        <v>50</v>
      </c>
      <c r="C13" s="96" t="s">
        <v>66</v>
      </c>
      <c r="D13" s="101" t="s">
        <v>31</v>
      </c>
      <c r="E13" s="102" t="s">
        <v>46</v>
      </c>
      <c r="F13" s="103"/>
      <c r="G13" s="104">
        <v>16</v>
      </c>
      <c r="H13" s="105">
        <f>G13*50</f>
        <v>800</v>
      </c>
      <c r="I13" s="106"/>
      <c r="J13" s="106"/>
      <c r="K13" s="107">
        <v>16</v>
      </c>
      <c r="L13" s="97">
        <f>K13*12</f>
        <v>192</v>
      </c>
      <c r="M13" s="123" t="s">
        <v>34</v>
      </c>
      <c r="N13" s="124">
        <v>80</v>
      </c>
      <c r="O13" s="108"/>
      <c r="P13" s="108"/>
      <c r="Q13" s="19">
        <f>H13+J13+L13+N13+P13</f>
        <v>1072</v>
      </c>
      <c r="R13" s="85"/>
    </row>
    <row r="14" spans="1:18" s="6" customFormat="1" ht="100.5" customHeight="1" thickTop="1" x14ac:dyDescent="0.3">
      <c r="A14" s="154" t="s">
        <v>42</v>
      </c>
      <c r="B14" s="134" t="s">
        <v>54</v>
      </c>
      <c r="C14" s="135" t="s">
        <v>67</v>
      </c>
      <c r="D14" s="58" t="s">
        <v>85</v>
      </c>
      <c r="E14" s="61">
        <v>2020</v>
      </c>
      <c r="F14" s="92"/>
      <c r="G14" s="49"/>
      <c r="H14" s="68"/>
      <c r="I14" s="22"/>
      <c r="J14" s="22"/>
      <c r="K14" s="47">
        <v>8</v>
      </c>
      <c r="L14" s="53">
        <f>K14*12</f>
        <v>96</v>
      </c>
      <c r="M14" s="42"/>
      <c r="N14" s="43"/>
      <c r="O14" s="26"/>
      <c r="P14" s="26"/>
      <c r="Q14" s="23">
        <f t="shared" ref="Q14:Q17" si="3">H14+J14+L14+N14+P14</f>
        <v>96</v>
      </c>
      <c r="R14" s="85"/>
    </row>
    <row r="15" spans="1:18" s="6" customFormat="1" ht="94.5" customHeight="1" x14ac:dyDescent="0.3">
      <c r="A15" s="155"/>
      <c r="B15" s="128" t="s">
        <v>107</v>
      </c>
      <c r="C15" s="17" t="s">
        <v>68</v>
      </c>
      <c r="D15" s="18" t="s">
        <v>108</v>
      </c>
      <c r="E15" s="54" t="s">
        <v>46</v>
      </c>
      <c r="F15" s="91"/>
      <c r="G15" s="7"/>
      <c r="H15" s="52"/>
      <c r="I15" s="24"/>
      <c r="J15" s="24"/>
      <c r="K15" s="10">
        <v>16</v>
      </c>
      <c r="L15" s="11">
        <f>K15*12</f>
        <v>192</v>
      </c>
      <c r="M15" s="59"/>
      <c r="N15" s="60"/>
      <c r="O15" s="130" t="s">
        <v>96</v>
      </c>
      <c r="P15" s="137">
        <v>350</v>
      </c>
      <c r="Q15" s="16">
        <f t="shared" si="3"/>
        <v>542</v>
      </c>
      <c r="R15" s="85"/>
    </row>
    <row r="16" spans="1:18" s="6" customFormat="1" ht="99.75" customHeight="1" x14ac:dyDescent="0.3">
      <c r="A16" s="155"/>
      <c r="B16" s="134" t="s">
        <v>104</v>
      </c>
      <c r="C16" s="135" t="s">
        <v>109</v>
      </c>
      <c r="D16" s="58" t="s">
        <v>105</v>
      </c>
      <c r="E16" s="61" t="s">
        <v>106</v>
      </c>
      <c r="F16" s="92"/>
      <c r="G16" s="49">
        <v>4</v>
      </c>
      <c r="H16" s="68">
        <f>G16*80</f>
        <v>320</v>
      </c>
      <c r="I16" s="22"/>
      <c r="J16" s="22"/>
      <c r="K16" s="47">
        <v>32</v>
      </c>
      <c r="L16" s="53">
        <f>K16*12</f>
        <v>384</v>
      </c>
      <c r="M16" s="42" t="s">
        <v>111</v>
      </c>
      <c r="N16" s="43">
        <v>120</v>
      </c>
      <c r="O16" s="26"/>
      <c r="P16" s="26"/>
      <c r="Q16" s="16">
        <f t="shared" si="3"/>
        <v>824</v>
      </c>
      <c r="R16" s="83"/>
    </row>
    <row r="17" spans="1:18" ht="96.75" customHeight="1" x14ac:dyDescent="0.35">
      <c r="A17" s="139"/>
      <c r="B17" s="134" t="s">
        <v>55</v>
      </c>
      <c r="C17" s="135" t="s">
        <v>63</v>
      </c>
      <c r="D17" s="58" t="s">
        <v>86</v>
      </c>
      <c r="E17" s="61" t="s">
        <v>46</v>
      </c>
      <c r="F17" s="156" t="s">
        <v>100</v>
      </c>
      <c r="G17" s="157"/>
      <c r="H17" s="157"/>
      <c r="I17" s="157"/>
      <c r="J17" s="157"/>
      <c r="K17" s="157"/>
      <c r="L17" s="157"/>
      <c r="M17" s="157"/>
      <c r="N17" s="157"/>
      <c r="O17" s="157"/>
      <c r="P17" s="158"/>
      <c r="Q17" s="23">
        <f t="shared" si="3"/>
        <v>0</v>
      </c>
      <c r="R17" s="84"/>
    </row>
    <row r="18" spans="1:18" s="6" customFormat="1" ht="80.25" customHeight="1" x14ac:dyDescent="0.3">
      <c r="A18" s="139"/>
      <c r="B18" s="128" t="s">
        <v>56</v>
      </c>
      <c r="C18" s="17" t="s">
        <v>62</v>
      </c>
      <c r="D18" s="18" t="s">
        <v>30</v>
      </c>
      <c r="E18" s="54" t="s">
        <v>46</v>
      </c>
      <c r="F18" s="91"/>
      <c r="G18" s="7">
        <v>6</v>
      </c>
      <c r="H18" s="68">
        <f>G18*80</f>
        <v>480</v>
      </c>
      <c r="I18" s="24"/>
      <c r="J18" s="24"/>
      <c r="K18" s="10">
        <v>48</v>
      </c>
      <c r="L18" s="11">
        <f>K18*12</f>
        <v>576</v>
      </c>
      <c r="M18" s="59" t="s">
        <v>32</v>
      </c>
      <c r="N18" s="60">
        <v>240</v>
      </c>
      <c r="O18" s="25"/>
      <c r="P18" s="25"/>
      <c r="Q18" s="16">
        <f>H18+J18+L18+N18+P18</f>
        <v>1296</v>
      </c>
      <c r="R18" s="83"/>
    </row>
    <row r="19" spans="1:18" ht="72.75" customHeight="1" thickBot="1" x14ac:dyDescent="0.35">
      <c r="A19" s="139"/>
      <c r="B19" s="95" t="s">
        <v>57</v>
      </c>
      <c r="C19" s="125" t="s">
        <v>69</v>
      </c>
      <c r="D19" s="18" t="s">
        <v>87</v>
      </c>
      <c r="E19" s="69" t="s">
        <v>46</v>
      </c>
      <c r="F19" s="114"/>
      <c r="G19" s="49">
        <v>6</v>
      </c>
      <c r="H19" s="68">
        <f>G19*50</f>
        <v>300</v>
      </c>
      <c r="I19" s="70"/>
      <c r="J19" s="71"/>
      <c r="K19" s="47">
        <v>16</v>
      </c>
      <c r="L19" s="53">
        <f t="shared" ref="L19:L27" si="4">K19*12</f>
        <v>192</v>
      </c>
      <c r="M19" s="48" t="s">
        <v>34</v>
      </c>
      <c r="N19" s="72">
        <v>80</v>
      </c>
      <c r="O19" s="46"/>
      <c r="P19" s="73"/>
      <c r="Q19" s="23">
        <f>H19+J19+L19+N19+P19</f>
        <v>572</v>
      </c>
      <c r="R19" s="83"/>
    </row>
    <row r="20" spans="1:18" s="5" customFormat="1" ht="85.5" customHeight="1" thickTop="1" x14ac:dyDescent="0.2">
      <c r="A20" s="138" t="s">
        <v>20</v>
      </c>
      <c r="B20" s="126" t="s">
        <v>79</v>
      </c>
      <c r="C20" s="20" t="s">
        <v>70</v>
      </c>
      <c r="D20" s="21" t="s">
        <v>88</v>
      </c>
      <c r="E20" s="55" t="s">
        <v>46</v>
      </c>
      <c r="F20" s="90"/>
      <c r="G20" s="36">
        <v>16</v>
      </c>
      <c r="H20" s="50">
        <f>G20*80</f>
        <v>1280</v>
      </c>
      <c r="I20" s="87"/>
      <c r="J20" s="87"/>
      <c r="K20" s="38">
        <v>12</v>
      </c>
      <c r="L20" s="39">
        <f>K20*12</f>
        <v>144</v>
      </c>
      <c r="M20" s="40"/>
      <c r="N20" s="40"/>
      <c r="O20" s="116"/>
      <c r="P20" s="116"/>
      <c r="Q20" s="51">
        <f t="shared" ref="Q20:Q25" si="5">H20+J20+L20+N20+P20</f>
        <v>1424</v>
      </c>
      <c r="R20" s="81"/>
    </row>
    <row r="21" spans="1:18" s="100" customFormat="1" ht="95.25" customHeight="1" x14ac:dyDescent="0.2">
      <c r="A21" s="139"/>
      <c r="B21" s="128" t="s">
        <v>80</v>
      </c>
      <c r="C21" s="17" t="s">
        <v>71</v>
      </c>
      <c r="D21" s="18" t="s">
        <v>89</v>
      </c>
      <c r="E21" s="54" t="s">
        <v>46</v>
      </c>
      <c r="F21" s="91"/>
      <c r="G21" s="7">
        <v>8</v>
      </c>
      <c r="H21" s="52">
        <f>G21*50</f>
        <v>400</v>
      </c>
      <c r="I21" s="24"/>
      <c r="J21" s="24"/>
      <c r="K21" s="10">
        <v>8</v>
      </c>
      <c r="L21" s="11">
        <f>K21*12</f>
        <v>96</v>
      </c>
      <c r="M21" s="12"/>
      <c r="N21" s="13"/>
      <c r="O21" s="130" t="s">
        <v>101</v>
      </c>
      <c r="P21" s="15">
        <v>215</v>
      </c>
      <c r="Q21" s="16">
        <f t="shared" si="5"/>
        <v>711</v>
      </c>
      <c r="R21" s="99"/>
    </row>
    <row r="22" spans="1:18" s="5" customFormat="1" ht="74.25" customHeight="1" x14ac:dyDescent="0.2">
      <c r="A22" s="139"/>
      <c r="B22" s="128" t="s">
        <v>58</v>
      </c>
      <c r="C22" s="17" t="s">
        <v>72</v>
      </c>
      <c r="D22" s="18" t="s">
        <v>40</v>
      </c>
      <c r="E22" s="54" t="s">
        <v>46</v>
      </c>
      <c r="F22" s="91"/>
      <c r="G22" s="7">
        <v>4</v>
      </c>
      <c r="H22" s="52">
        <f>G22*80</f>
        <v>320</v>
      </c>
      <c r="I22" s="8" t="s">
        <v>18</v>
      </c>
      <c r="J22" s="9">
        <v>2250</v>
      </c>
      <c r="K22" s="10">
        <v>16</v>
      </c>
      <c r="L22" s="11">
        <f>K22*12</f>
        <v>192</v>
      </c>
      <c r="M22" s="12"/>
      <c r="N22" s="13"/>
      <c r="O22" s="14"/>
      <c r="P22" s="15"/>
      <c r="Q22" s="16">
        <f t="shared" si="5"/>
        <v>2762</v>
      </c>
      <c r="R22" s="81"/>
    </row>
    <row r="23" spans="1:18" ht="75" customHeight="1" x14ac:dyDescent="0.2">
      <c r="A23" s="139"/>
      <c r="B23" s="128" t="s">
        <v>59</v>
      </c>
      <c r="C23" s="17" t="s">
        <v>73</v>
      </c>
      <c r="D23" s="18" t="s">
        <v>44</v>
      </c>
      <c r="E23" s="54" t="s">
        <v>46</v>
      </c>
      <c r="F23" s="91"/>
      <c r="G23" s="7">
        <v>4</v>
      </c>
      <c r="H23" s="52">
        <f>G23*80</f>
        <v>320</v>
      </c>
      <c r="I23" s="8" t="s">
        <v>18</v>
      </c>
      <c r="J23" s="9">
        <v>3000</v>
      </c>
      <c r="K23" s="10">
        <v>16</v>
      </c>
      <c r="L23" s="11">
        <f t="shared" ref="L23" si="6">K23*12</f>
        <v>192</v>
      </c>
      <c r="M23" s="136" t="s">
        <v>110</v>
      </c>
      <c r="N23" s="13">
        <v>400</v>
      </c>
      <c r="O23" s="14"/>
      <c r="P23" s="15"/>
      <c r="Q23" s="16">
        <f t="shared" si="5"/>
        <v>3912</v>
      </c>
      <c r="R23" s="82"/>
    </row>
    <row r="24" spans="1:18" ht="86.25" customHeight="1" thickBot="1" x14ac:dyDescent="0.25">
      <c r="A24" s="140"/>
      <c r="B24" s="94" t="s">
        <v>81</v>
      </c>
      <c r="C24" s="62" t="s">
        <v>74</v>
      </c>
      <c r="D24" s="115" t="s">
        <v>45</v>
      </c>
      <c r="E24" s="74">
        <v>2021</v>
      </c>
      <c r="F24" s="117"/>
      <c r="G24" s="63">
        <v>64</v>
      </c>
      <c r="H24" s="64">
        <f>G24*80</f>
        <v>5120</v>
      </c>
      <c r="I24" s="75"/>
      <c r="J24" s="76"/>
      <c r="K24" s="65">
        <v>16</v>
      </c>
      <c r="L24" s="66">
        <f>K24*12</f>
        <v>192</v>
      </c>
      <c r="M24" s="77"/>
      <c r="N24" s="78"/>
      <c r="O24" s="79"/>
      <c r="P24" s="80"/>
      <c r="Q24" s="67">
        <f t="shared" si="5"/>
        <v>5312</v>
      </c>
      <c r="R24" s="82"/>
    </row>
    <row r="25" spans="1:18" s="6" customFormat="1" ht="95.25" customHeight="1" thickTop="1" thickBot="1" x14ac:dyDescent="0.35">
      <c r="A25" s="138" t="s">
        <v>12</v>
      </c>
      <c r="B25" s="93" t="s">
        <v>60</v>
      </c>
      <c r="C25" s="125" t="s">
        <v>77</v>
      </c>
      <c r="D25" s="58" t="s">
        <v>90</v>
      </c>
      <c r="E25" s="61" t="s">
        <v>46</v>
      </c>
      <c r="F25" s="92"/>
      <c r="G25" s="49">
        <v>4</v>
      </c>
      <c r="H25" s="68">
        <f>G25*50</f>
        <v>200</v>
      </c>
      <c r="I25" s="22"/>
      <c r="J25" s="22"/>
      <c r="K25" s="47">
        <v>24</v>
      </c>
      <c r="L25" s="53">
        <f>K25*12</f>
        <v>288</v>
      </c>
      <c r="M25" s="42"/>
      <c r="N25" s="43"/>
      <c r="O25" s="26"/>
      <c r="P25" s="26"/>
      <c r="Q25" s="23">
        <f t="shared" si="5"/>
        <v>488</v>
      </c>
      <c r="R25" s="85"/>
    </row>
    <row r="26" spans="1:18" ht="85.5" customHeight="1" thickTop="1" x14ac:dyDescent="0.2">
      <c r="A26" s="139"/>
      <c r="B26" s="141" t="s">
        <v>61</v>
      </c>
      <c r="C26" s="20" t="s">
        <v>76</v>
      </c>
      <c r="D26" s="86" t="s">
        <v>91</v>
      </c>
      <c r="E26" s="55" t="s">
        <v>46</v>
      </c>
      <c r="F26" s="147"/>
      <c r="G26" s="36">
        <v>24</v>
      </c>
      <c r="H26" s="50">
        <f>G26*80</f>
        <v>1920</v>
      </c>
      <c r="I26" s="37"/>
      <c r="J26" s="37"/>
      <c r="K26" s="38"/>
      <c r="L26" s="39"/>
      <c r="M26" s="120"/>
      <c r="N26" s="40"/>
      <c r="O26" s="89" t="s">
        <v>19</v>
      </c>
      <c r="P26" s="41">
        <v>300</v>
      </c>
      <c r="Q26" s="51">
        <f t="shared" ref="Q26:Q27" si="7">H26+J26+L26+N26+P26</f>
        <v>2220</v>
      </c>
      <c r="R26" s="82"/>
    </row>
    <row r="27" spans="1:18" ht="112.5" customHeight="1" thickBot="1" x14ac:dyDescent="0.25">
      <c r="A27" s="140"/>
      <c r="B27" s="142"/>
      <c r="C27" s="62" t="s">
        <v>75</v>
      </c>
      <c r="D27" s="115" t="s">
        <v>29</v>
      </c>
      <c r="E27" s="102" t="s">
        <v>46</v>
      </c>
      <c r="F27" s="148"/>
      <c r="G27" s="104"/>
      <c r="H27" s="64"/>
      <c r="I27" s="106"/>
      <c r="J27" s="106"/>
      <c r="K27" s="107">
        <v>120</v>
      </c>
      <c r="L27" s="97">
        <f t="shared" si="4"/>
        <v>1440</v>
      </c>
      <c r="M27" s="121"/>
      <c r="N27" s="131"/>
      <c r="O27" s="122" t="s">
        <v>38</v>
      </c>
      <c r="P27" s="98">
        <v>300</v>
      </c>
      <c r="Q27" s="19">
        <f t="shared" si="7"/>
        <v>1740</v>
      </c>
      <c r="R27" s="82"/>
    </row>
    <row r="28" spans="1:18" ht="21" thickTop="1" x14ac:dyDescent="0.3">
      <c r="A28" s="27"/>
      <c r="B28" s="27"/>
      <c r="C28" s="27"/>
      <c r="D28" s="27"/>
      <c r="E28" s="27"/>
      <c r="F28" s="27"/>
      <c r="G28" s="118">
        <f>SUM(G5:G27)</f>
        <v>202</v>
      </c>
      <c r="H28" s="119">
        <f>SUM(H5:H27)</f>
        <v>14120</v>
      </c>
      <c r="I28" s="118"/>
      <c r="J28" s="119">
        <f>SUM(J5:J27)</f>
        <v>9415</v>
      </c>
      <c r="K28" s="118">
        <f>SUM(K5:K27)</f>
        <v>526</v>
      </c>
      <c r="L28" s="119">
        <f>SUM(L5:L27)</f>
        <v>6312</v>
      </c>
      <c r="M28" s="118"/>
      <c r="N28" s="119">
        <f>SUM(N5:N27)</f>
        <v>1640</v>
      </c>
      <c r="O28" s="118"/>
      <c r="P28" s="119">
        <f>SUM(P5:P27)</f>
        <v>1485</v>
      </c>
      <c r="Q28" s="119">
        <f>SUM(Q5:Q27)</f>
        <v>32972</v>
      </c>
    </row>
    <row r="29" spans="1:18" ht="21" x14ac:dyDescent="0.35">
      <c r="A29" s="28"/>
      <c r="B29" s="28"/>
      <c r="C29" s="28" t="s">
        <v>13</v>
      </c>
      <c r="D29" s="29">
        <f>Q28</f>
        <v>32972</v>
      </c>
      <c r="E29" s="29"/>
      <c r="F29" s="29"/>
      <c r="G29" s="30"/>
      <c r="H29" s="30"/>
      <c r="I29" s="30"/>
      <c r="J29" s="30"/>
      <c r="K29" s="30"/>
      <c r="L29" s="30"/>
      <c r="M29" s="30"/>
      <c r="N29" s="30"/>
      <c r="O29" s="30"/>
      <c r="P29" s="31">
        <f>SUM(H28+J28+L28+N28+P28)</f>
        <v>32972</v>
      </c>
      <c r="Q29" s="32"/>
    </row>
    <row r="30" spans="1:18" ht="21" x14ac:dyDescent="0.35">
      <c r="A30" s="28"/>
      <c r="B30" s="28"/>
      <c r="C30" s="28" t="s">
        <v>17</v>
      </c>
      <c r="D30" s="29">
        <f>D29*0.75</f>
        <v>24729</v>
      </c>
      <c r="E30" s="29"/>
      <c r="F30" s="29"/>
      <c r="G30" s="33"/>
      <c r="H30" s="33" t="s">
        <v>23</v>
      </c>
      <c r="I30" s="33"/>
      <c r="J30" s="33"/>
      <c r="K30" s="33"/>
      <c r="L30" s="33"/>
      <c r="M30" s="33"/>
      <c r="N30" s="33"/>
      <c r="O30" s="33"/>
      <c r="P30" s="33"/>
      <c r="Q30" s="32"/>
    </row>
    <row r="31" spans="1:18" ht="21" x14ac:dyDescent="0.35">
      <c r="A31" s="28"/>
      <c r="B31" s="28"/>
      <c r="C31" s="28" t="s">
        <v>99</v>
      </c>
      <c r="D31" s="29">
        <f>D29*0.25</f>
        <v>8243</v>
      </c>
      <c r="E31" s="29"/>
      <c r="F31" s="29"/>
      <c r="G31" s="33"/>
      <c r="H31" s="33" t="s">
        <v>39</v>
      </c>
      <c r="I31" s="33"/>
      <c r="J31" s="33"/>
      <c r="K31" s="33"/>
      <c r="L31" s="33"/>
      <c r="M31" s="33"/>
      <c r="N31" s="33"/>
      <c r="O31" s="33"/>
      <c r="P31" s="33"/>
      <c r="Q31" s="32"/>
    </row>
    <row r="32" spans="1:18" ht="21" x14ac:dyDescent="0.35">
      <c r="A32" s="28"/>
      <c r="B32" s="28"/>
      <c r="C32" s="28"/>
      <c r="D32" s="34"/>
      <c r="E32" s="34"/>
      <c r="F32" s="34"/>
      <c r="G32" s="33"/>
      <c r="H32" s="33" t="s">
        <v>24</v>
      </c>
      <c r="I32" s="33"/>
      <c r="J32" s="33"/>
      <c r="K32" s="33"/>
      <c r="L32" s="33"/>
      <c r="M32" s="33"/>
      <c r="N32" s="33"/>
      <c r="O32" s="33"/>
      <c r="P32" s="33"/>
      <c r="Q32" s="32"/>
    </row>
    <row r="33" spans="1:17" s="3" customFormat="1" ht="21" x14ac:dyDescent="0.35">
      <c r="A33" s="28"/>
      <c r="B33" s="28"/>
      <c r="C33" s="28" t="s">
        <v>14</v>
      </c>
      <c r="D33" s="29">
        <f>N28+L28</f>
        <v>7952</v>
      </c>
      <c r="E33" s="29"/>
      <c r="F33" s="29"/>
      <c r="G33" s="33"/>
      <c r="H33" s="33" t="s">
        <v>36</v>
      </c>
      <c r="I33" s="33"/>
      <c r="J33" s="33"/>
      <c r="K33" s="33"/>
      <c r="L33" s="33"/>
      <c r="M33" s="33"/>
      <c r="N33" s="33"/>
      <c r="O33" s="33"/>
      <c r="P33" s="33"/>
      <c r="Q33" s="33"/>
    </row>
    <row r="34" spans="1:17" s="3" customFormat="1" ht="21" x14ac:dyDescent="0.35">
      <c r="A34" s="28"/>
      <c r="B34" s="28"/>
      <c r="C34" s="28" t="s">
        <v>35</v>
      </c>
      <c r="D34" s="57">
        <f>D31-D33</f>
        <v>291</v>
      </c>
      <c r="E34" s="35"/>
      <c r="F34" s="35"/>
      <c r="G34" s="33"/>
      <c r="H34" s="33" t="s">
        <v>25</v>
      </c>
      <c r="I34" s="33"/>
      <c r="J34" s="33"/>
      <c r="K34" s="33"/>
      <c r="L34" s="33"/>
      <c r="M34" s="33"/>
      <c r="N34" s="33"/>
      <c r="O34" s="33"/>
      <c r="P34" s="33"/>
      <c r="Q34" s="33"/>
    </row>
    <row r="35" spans="1:17" ht="21" x14ac:dyDescent="0.35">
      <c r="A35" s="4"/>
      <c r="B35" s="4"/>
      <c r="C35" s="4"/>
      <c r="D35" s="4"/>
      <c r="E35" s="4"/>
      <c r="F35" s="4"/>
      <c r="H35" s="33" t="s">
        <v>26</v>
      </c>
      <c r="I35" s="33"/>
      <c r="J35" s="33"/>
      <c r="Q35" s="3"/>
    </row>
    <row r="36" spans="1:17" ht="21" x14ac:dyDescent="0.35">
      <c r="A36" s="4"/>
      <c r="B36" s="4"/>
      <c r="C36" s="4"/>
      <c r="D36" s="4"/>
      <c r="E36" s="4"/>
      <c r="F36" s="4"/>
      <c r="H36" s="33" t="s">
        <v>27</v>
      </c>
      <c r="I36" s="33"/>
      <c r="J36" s="33"/>
      <c r="Q36" s="3"/>
    </row>
    <row r="37" spans="1:17" ht="21" x14ac:dyDescent="0.35">
      <c r="A37" s="4"/>
      <c r="B37" s="4"/>
      <c r="C37" s="4"/>
      <c r="D37" s="4"/>
      <c r="E37" s="4"/>
      <c r="F37" s="4"/>
      <c r="H37" s="33" t="s">
        <v>28</v>
      </c>
      <c r="I37" s="33"/>
      <c r="J37" s="33"/>
      <c r="Q37" s="3"/>
    </row>
    <row r="38" spans="1:17" ht="21" x14ac:dyDescent="0.35">
      <c r="A38" s="4"/>
      <c r="B38" s="4"/>
      <c r="C38" s="4"/>
      <c r="D38" s="4"/>
      <c r="E38" s="4"/>
      <c r="F38" s="4"/>
      <c r="H38" s="33"/>
      <c r="Q38" s="3"/>
    </row>
    <row r="39" spans="1:17" ht="21" x14ac:dyDescent="0.35">
      <c r="A39" s="4"/>
      <c r="B39" s="4"/>
      <c r="C39" s="4"/>
      <c r="D39" s="4"/>
      <c r="E39" s="4"/>
      <c r="F39" s="4"/>
      <c r="H39" s="33"/>
      <c r="Q39" s="3"/>
    </row>
    <row r="40" spans="1:17" x14ac:dyDescent="0.2">
      <c r="A40" s="4"/>
      <c r="B40" s="4"/>
      <c r="C40" s="4"/>
      <c r="D40" s="4"/>
      <c r="E40" s="4"/>
      <c r="F40" s="4"/>
      <c r="Q40" s="3"/>
    </row>
    <row r="41" spans="1:17" x14ac:dyDescent="0.2">
      <c r="A41" s="4"/>
      <c r="B41" s="4"/>
      <c r="C41" s="4"/>
      <c r="D41" s="4"/>
      <c r="E41" s="4"/>
      <c r="F41" s="4"/>
      <c r="Q41" s="3"/>
    </row>
    <row r="42" spans="1:17" x14ac:dyDescent="0.2">
      <c r="A42" s="4"/>
      <c r="B42" s="4"/>
      <c r="C42" s="4"/>
      <c r="D42" s="4"/>
      <c r="E42" s="4"/>
      <c r="F42" s="4"/>
      <c r="Q42" s="3"/>
    </row>
    <row r="43" spans="1:17" x14ac:dyDescent="0.2">
      <c r="A43" s="4"/>
      <c r="B43" s="4"/>
      <c r="C43" s="4"/>
      <c r="D43" s="4"/>
      <c r="E43" s="4"/>
      <c r="F43" s="4"/>
      <c r="Q43" s="3"/>
    </row>
    <row r="44" spans="1:17" x14ac:dyDescent="0.2">
      <c r="A44" s="4"/>
      <c r="B44" s="4"/>
      <c r="C44" s="4"/>
      <c r="D44" s="4"/>
      <c r="E44" s="4"/>
      <c r="F44" s="4"/>
      <c r="Q44" s="3"/>
    </row>
    <row r="45" spans="1:17" x14ac:dyDescent="0.2">
      <c r="A45" s="4"/>
      <c r="B45" s="4"/>
      <c r="C45" s="4"/>
      <c r="D45" s="4"/>
      <c r="E45" s="4"/>
      <c r="F45" s="4"/>
      <c r="Q45" s="3"/>
    </row>
    <row r="46" spans="1:17" x14ac:dyDescent="0.2">
      <c r="A46" s="4"/>
      <c r="B46" s="4"/>
      <c r="C46" s="4"/>
      <c r="D46" s="4"/>
      <c r="E46" s="4"/>
      <c r="F46" s="4"/>
      <c r="Q46" s="3"/>
    </row>
    <row r="47" spans="1:17" x14ac:dyDescent="0.2">
      <c r="A47" s="4"/>
      <c r="B47" s="4"/>
      <c r="C47" s="4"/>
      <c r="D47" s="4"/>
      <c r="E47" s="4"/>
      <c r="F47" s="4"/>
      <c r="Q47" s="3"/>
    </row>
    <row r="48" spans="1:17" x14ac:dyDescent="0.2">
      <c r="A48" s="4"/>
      <c r="B48" s="4"/>
      <c r="C48" s="4"/>
      <c r="D48" s="4"/>
      <c r="E48" s="4"/>
      <c r="F48" s="4"/>
      <c r="Q48" s="3"/>
    </row>
    <row r="49" spans="1:17" x14ac:dyDescent="0.2">
      <c r="A49" s="4"/>
      <c r="B49" s="4"/>
      <c r="C49" s="4"/>
      <c r="D49" s="4"/>
      <c r="E49" s="4"/>
      <c r="F49" s="4"/>
      <c r="Q49" s="3"/>
    </row>
    <row r="50" spans="1:17" x14ac:dyDescent="0.2">
      <c r="A50" s="4"/>
      <c r="B50" s="4"/>
      <c r="C50" s="4"/>
      <c r="D50" s="4"/>
      <c r="E50" s="4"/>
      <c r="F50" s="4"/>
      <c r="Q50" s="3"/>
    </row>
    <row r="51" spans="1:17" x14ac:dyDescent="0.2">
      <c r="A51" s="4"/>
      <c r="B51" s="4"/>
      <c r="C51" s="4"/>
      <c r="D51" s="4"/>
      <c r="E51" s="4"/>
      <c r="F51" s="4"/>
      <c r="Q51" s="3"/>
    </row>
    <row r="52" spans="1:17" x14ac:dyDescent="0.2">
      <c r="A52" s="4"/>
      <c r="B52" s="4"/>
      <c r="C52" s="4"/>
      <c r="D52" s="4"/>
      <c r="E52" s="4"/>
      <c r="F52" s="4"/>
      <c r="Q52" s="3"/>
    </row>
    <row r="53" spans="1:17" x14ac:dyDescent="0.2">
      <c r="A53" s="4"/>
      <c r="B53" s="4"/>
      <c r="C53" s="4"/>
      <c r="D53" s="4"/>
      <c r="E53" s="4"/>
      <c r="F53" s="4"/>
      <c r="Q53" s="3"/>
    </row>
    <row r="54" spans="1:17" x14ac:dyDescent="0.2">
      <c r="A54" s="4"/>
      <c r="B54" s="4"/>
      <c r="C54" s="4"/>
      <c r="D54" s="4"/>
      <c r="E54" s="4"/>
      <c r="F54" s="4"/>
      <c r="Q54" s="3"/>
    </row>
    <row r="55" spans="1:17" x14ac:dyDescent="0.2">
      <c r="A55" s="4"/>
      <c r="B55" s="4"/>
      <c r="C55" s="4"/>
      <c r="D55" s="4"/>
      <c r="E55" s="4"/>
      <c r="F55" s="4"/>
      <c r="Q55" s="3"/>
    </row>
    <row r="56" spans="1:17" x14ac:dyDescent="0.2">
      <c r="A56" s="4"/>
      <c r="B56" s="4"/>
      <c r="C56" s="4"/>
      <c r="D56" s="4"/>
      <c r="E56" s="4"/>
      <c r="F56" s="4"/>
      <c r="Q56" s="3"/>
    </row>
    <row r="57" spans="1:17" x14ac:dyDescent="0.2">
      <c r="A57" s="4"/>
      <c r="B57" s="4"/>
      <c r="C57" s="4"/>
      <c r="D57" s="4"/>
      <c r="E57" s="4"/>
      <c r="F57" s="4"/>
      <c r="Q57" s="3"/>
    </row>
    <row r="58" spans="1:17" x14ac:dyDescent="0.2">
      <c r="A58" s="4"/>
      <c r="B58" s="4"/>
      <c r="C58" s="4"/>
      <c r="D58" s="4"/>
      <c r="E58" s="4"/>
      <c r="F58" s="4"/>
      <c r="Q58" s="3"/>
    </row>
    <row r="59" spans="1:17" x14ac:dyDescent="0.2">
      <c r="A59" s="4"/>
      <c r="B59" s="4"/>
      <c r="C59" s="4"/>
      <c r="D59" s="4"/>
      <c r="E59" s="4"/>
      <c r="F59" s="4"/>
      <c r="Q59" s="3"/>
    </row>
    <row r="60" spans="1:17" x14ac:dyDescent="0.2">
      <c r="A60" s="4"/>
      <c r="B60" s="4"/>
      <c r="C60" s="4"/>
      <c r="D60" s="4"/>
      <c r="E60" s="4"/>
      <c r="F60" s="4"/>
      <c r="Q60" s="3"/>
    </row>
    <row r="61" spans="1:17" x14ac:dyDescent="0.2">
      <c r="A61" s="4"/>
      <c r="B61" s="4"/>
      <c r="C61" s="4"/>
      <c r="D61" s="4"/>
      <c r="E61" s="4"/>
      <c r="F61" s="4"/>
      <c r="Q61" s="3"/>
    </row>
    <row r="62" spans="1:17" x14ac:dyDescent="0.2">
      <c r="A62" s="4"/>
      <c r="B62" s="4"/>
      <c r="C62" s="4"/>
      <c r="D62" s="4"/>
      <c r="E62" s="4"/>
      <c r="F62" s="4"/>
      <c r="Q62" s="3"/>
    </row>
    <row r="63" spans="1:17" x14ac:dyDescent="0.2">
      <c r="A63" s="4"/>
      <c r="B63" s="4"/>
      <c r="C63" s="4"/>
      <c r="D63" s="4"/>
      <c r="E63" s="4"/>
      <c r="F63" s="4"/>
      <c r="Q63" s="3"/>
    </row>
    <row r="64" spans="1:17" x14ac:dyDescent="0.2">
      <c r="A64" s="4"/>
      <c r="B64" s="4"/>
      <c r="C64" s="4"/>
      <c r="D64" s="4"/>
      <c r="E64" s="4"/>
      <c r="F64" s="4"/>
      <c r="Q64" s="3"/>
    </row>
    <row r="65" spans="1:17" x14ac:dyDescent="0.2">
      <c r="A65" s="4"/>
      <c r="B65" s="4"/>
      <c r="C65" s="4"/>
      <c r="D65" s="4"/>
      <c r="E65" s="4"/>
      <c r="F65" s="4"/>
      <c r="Q65" s="3"/>
    </row>
    <row r="66" spans="1:17" x14ac:dyDescent="0.2">
      <c r="A66" s="4"/>
      <c r="B66" s="4"/>
      <c r="C66" s="4"/>
      <c r="D66" s="4"/>
      <c r="E66" s="4"/>
      <c r="F66" s="4"/>
      <c r="Q66" s="3"/>
    </row>
    <row r="67" spans="1:17" x14ac:dyDescent="0.2">
      <c r="A67" s="4"/>
      <c r="B67" s="4"/>
      <c r="C67" s="4"/>
      <c r="D67" s="4"/>
      <c r="E67" s="4"/>
      <c r="F67" s="4"/>
      <c r="Q67" s="3"/>
    </row>
    <row r="68" spans="1:17" x14ac:dyDescent="0.2">
      <c r="A68" s="4"/>
      <c r="B68" s="4"/>
      <c r="C68" s="4"/>
      <c r="D68" s="4"/>
      <c r="E68" s="4"/>
      <c r="F68" s="4"/>
      <c r="Q68" s="3"/>
    </row>
    <row r="69" spans="1:17" x14ac:dyDescent="0.2">
      <c r="A69" s="4"/>
      <c r="B69" s="4"/>
      <c r="C69" s="4"/>
      <c r="D69" s="4"/>
      <c r="E69" s="4"/>
      <c r="F69" s="4"/>
      <c r="Q69" s="3"/>
    </row>
    <row r="70" spans="1:17" x14ac:dyDescent="0.2">
      <c r="A70" s="4"/>
      <c r="B70" s="4"/>
      <c r="C70" s="4"/>
      <c r="D70" s="4"/>
      <c r="E70" s="4"/>
      <c r="F70" s="4"/>
      <c r="Q70" s="3"/>
    </row>
    <row r="71" spans="1:17" x14ac:dyDescent="0.2">
      <c r="A71" s="4"/>
      <c r="B71" s="4"/>
      <c r="C71" s="4"/>
      <c r="D71" s="4"/>
      <c r="E71" s="4"/>
      <c r="F71" s="4"/>
      <c r="Q71" s="3"/>
    </row>
    <row r="72" spans="1:17" x14ac:dyDescent="0.2">
      <c r="A72" s="4"/>
      <c r="B72" s="4"/>
      <c r="C72" s="4"/>
      <c r="D72" s="4"/>
      <c r="E72" s="4"/>
      <c r="F72" s="4"/>
      <c r="Q72" s="3"/>
    </row>
    <row r="73" spans="1:17" x14ac:dyDescent="0.2">
      <c r="A73" s="4"/>
      <c r="B73" s="4"/>
      <c r="C73" s="4"/>
      <c r="D73" s="4"/>
      <c r="E73" s="4"/>
      <c r="F73" s="4"/>
      <c r="Q73" s="3"/>
    </row>
    <row r="74" spans="1:17" x14ac:dyDescent="0.2">
      <c r="A74" s="4"/>
      <c r="B74" s="4"/>
      <c r="C74" s="4"/>
      <c r="D74" s="4"/>
      <c r="E74" s="4"/>
      <c r="F74" s="4"/>
      <c r="Q74" s="3"/>
    </row>
    <row r="75" spans="1:17" x14ac:dyDescent="0.2">
      <c r="A75" s="4"/>
      <c r="B75" s="4"/>
      <c r="C75" s="4"/>
      <c r="D75" s="4"/>
      <c r="E75" s="4"/>
      <c r="F75" s="4"/>
      <c r="Q75" s="3"/>
    </row>
    <row r="76" spans="1:17" x14ac:dyDescent="0.2">
      <c r="A76" s="4"/>
      <c r="B76" s="4"/>
      <c r="C76" s="4"/>
      <c r="D76" s="4"/>
      <c r="E76" s="4"/>
      <c r="F76" s="4"/>
      <c r="Q76" s="3"/>
    </row>
    <row r="77" spans="1:17" x14ac:dyDescent="0.2">
      <c r="A77" s="4"/>
      <c r="B77" s="4"/>
      <c r="C77" s="4"/>
      <c r="D77" s="4"/>
      <c r="E77" s="4"/>
      <c r="F77" s="4"/>
      <c r="Q77" s="3"/>
    </row>
    <row r="78" spans="1:17" x14ac:dyDescent="0.2">
      <c r="A78" s="4"/>
      <c r="B78" s="4"/>
      <c r="C78" s="4"/>
      <c r="D78" s="4"/>
      <c r="E78" s="4"/>
      <c r="F78" s="4"/>
      <c r="Q78" s="3"/>
    </row>
    <row r="79" spans="1:17" x14ac:dyDescent="0.2">
      <c r="A79" s="4"/>
      <c r="B79" s="4"/>
      <c r="C79" s="4"/>
      <c r="D79" s="4"/>
      <c r="E79" s="4"/>
      <c r="F79" s="4"/>
      <c r="Q79" s="3"/>
    </row>
    <row r="80" spans="1:17" x14ac:dyDescent="0.2">
      <c r="A80" s="4"/>
      <c r="B80" s="4"/>
      <c r="C80" s="4"/>
      <c r="D80" s="4"/>
      <c r="E80" s="4"/>
      <c r="F80" s="4"/>
      <c r="Q80" s="3"/>
    </row>
    <row r="81" spans="1:17" x14ac:dyDescent="0.2">
      <c r="A81" s="4"/>
      <c r="B81" s="4"/>
      <c r="C81" s="4"/>
      <c r="D81" s="4"/>
      <c r="E81" s="4"/>
      <c r="F81" s="4"/>
      <c r="Q81" s="3"/>
    </row>
    <row r="82" spans="1:17" x14ac:dyDescent="0.2">
      <c r="A82" s="4"/>
      <c r="B82" s="4"/>
      <c r="C82" s="4"/>
      <c r="D82" s="4"/>
      <c r="E82" s="4"/>
      <c r="F82" s="4"/>
      <c r="Q82" s="3"/>
    </row>
    <row r="83" spans="1:17" x14ac:dyDescent="0.2">
      <c r="A83" s="4"/>
      <c r="B83" s="4"/>
      <c r="C83" s="4"/>
      <c r="D83" s="4"/>
      <c r="E83" s="4"/>
      <c r="F83" s="4"/>
      <c r="Q83" s="3"/>
    </row>
    <row r="84" spans="1:17" x14ac:dyDescent="0.2">
      <c r="A84" s="4"/>
      <c r="B84" s="4"/>
      <c r="C84" s="4"/>
      <c r="D84" s="4"/>
      <c r="E84" s="4"/>
      <c r="F84" s="4"/>
      <c r="Q84" s="3"/>
    </row>
    <row r="85" spans="1:17" x14ac:dyDescent="0.2">
      <c r="A85" s="4"/>
      <c r="B85" s="4"/>
      <c r="C85" s="4"/>
      <c r="D85" s="4"/>
      <c r="E85" s="4"/>
      <c r="F85" s="4"/>
      <c r="Q85" s="3"/>
    </row>
    <row r="86" spans="1:17" x14ac:dyDescent="0.2">
      <c r="A86" s="4"/>
      <c r="B86" s="4"/>
      <c r="C86" s="4"/>
      <c r="D86" s="4"/>
      <c r="E86" s="4"/>
      <c r="F86" s="4"/>
      <c r="Q86" s="3"/>
    </row>
    <row r="87" spans="1:17" x14ac:dyDescent="0.2">
      <c r="A87" s="4"/>
      <c r="B87" s="4"/>
      <c r="C87" s="4"/>
      <c r="D87" s="4"/>
      <c r="E87" s="4"/>
      <c r="F87" s="4"/>
      <c r="Q87" s="3"/>
    </row>
    <row r="88" spans="1:17" x14ac:dyDescent="0.2">
      <c r="A88" s="4"/>
      <c r="B88" s="4"/>
      <c r="C88" s="4"/>
      <c r="D88" s="4"/>
      <c r="E88" s="4"/>
      <c r="F88" s="4"/>
      <c r="Q88" s="3"/>
    </row>
    <row r="89" spans="1:17" x14ac:dyDescent="0.2">
      <c r="A89" s="4"/>
      <c r="B89" s="4"/>
      <c r="C89" s="4"/>
      <c r="D89" s="4"/>
      <c r="E89" s="4"/>
      <c r="F89" s="4"/>
      <c r="Q89" s="3"/>
    </row>
    <row r="90" spans="1:17" x14ac:dyDescent="0.2">
      <c r="A90" s="4"/>
      <c r="B90" s="4"/>
      <c r="C90" s="4"/>
      <c r="D90" s="4"/>
      <c r="E90" s="4"/>
      <c r="F90" s="4"/>
      <c r="Q90" s="3"/>
    </row>
    <row r="91" spans="1:17" x14ac:dyDescent="0.2">
      <c r="A91" s="4"/>
      <c r="B91" s="4"/>
      <c r="C91" s="4"/>
      <c r="D91" s="4"/>
      <c r="E91" s="4"/>
      <c r="F91" s="4"/>
      <c r="Q91" s="3"/>
    </row>
    <row r="92" spans="1:17" x14ac:dyDescent="0.2">
      <c r="A92" s="4"/>
      <c r="B92" s="4"/>
      <c r="C92" s="4"/>
      <c r="D92" s="4"/>
      <c r="E92" s="4"/>
      <c r="F92" s="4"/>
      <c r="Q92" s="3"/>
    </row>
    <row r="93" spans="1:17" x14ac:dyDescent="0.2">
      <c r="A93" s="4"/>
      <c r="B93" s="4"/>
      <c r="C93" s="4"/>
      <c r="D93" s="4"/>
      <c r="E93" s="4"/>
      <c r="F93" s="4"/>
      <c r="Q93" s="3"/>
    </row>
    <row r="94" spans="1:17" x14ac:dyDescent="0.2">
      <c r="A94" s="4"/>
      <c r="B94" s="4"/>
      <c r="C94" s="4"/>
      <c r="D94" s="4"/>
      <c r="E94" s="4"/>
      <c r="F94" s="4"/>
      <c r="Q94" s="3"/>
    </row>
    <row r="95" spans="1:17" x14ac:dyDescent="0.2">
      <c r="A95" s="4"/>
      <c r="B95" s="4"/>
      <c r="C95" s="4"/>
      <c r="D95" s="4"/>
      <c r="E95" s="4"/>
      <c r="F95" s="4"/>
      <c r="Q95" s="3"/>
    </row>
    <row r="96" spans="1:17" x14ac:dyDescent="0.2">
      <c r="A96" s="4"/>
      <c r="B96" s="4"/>
      <c r="C96" s="4"/>
      <c r="D96" s="4"/>
      <c r="E96" s="4"/>
      <c r="F96" s="4"/>
      <c r="Q96" s="3"/>
    </row>
    <row r="97" spans="1:17" x14ac:dyDescent="0.2">
      <c r="A97" s="4"/>
      <c r="B97" s="4"/>
      <c r="C97" s="4"/>
      <c r="D97" s="4"/>
      <c r="E97" s="4"/>
      <c r="F97" s="4"/>
      <c r="Q97" s="3"/>
    </row>
    <row r="98" spans="1:17" x14ac:dyDescent="0.2">
      <c r="A98" s="4"/>
      <c r="B98" s="4"/>
      <c r="C98" s="4"/>
      <c r="D98" s="4"/>
      <c r="E98" s="4"/>
      <c r="F98" s="4"/>
      <c r="Q98" s="3"/>
    </row>
    <row r="99" spans="1:17" x14ac:dyDescent="0.2">
      <c r="A99" s="4"/>
      <c r="B99" s="4"/>
      <c r="C99" s="4"/>
      <c r="D99" s="4"/>
      <c r="E99" s="4"/>
      <c r="F99" s="4"/>
      <c r="Q99" s="3"/>
    </row>
    <row r="100" spans="1:17" x14ac:dyDescent="0.2">
      <c r="A100" s="4"/>
      <c r="B100" s="4"/>
      <c r="C100" s="4"/>
      <c r="D100" s="4"/>
      <c r="E100" s="4"/>
      <c r="F100" s="4"/>
      <c r="Q100" s="3"/>
    </row>
    <row r="101" spans="1:17" x14ac:dyDescent="0.2">
      <c r="A101" s="4"/>
      <c r="B101" s="4"/>
      <c r="C101" s="4"/>
      <c r="D101" s="4"/>
      <c r="E101" s="4"/>
      <c r="F101" s="4"/>
      <c r="Q101" s="3"/>
    </row>
    <row r="102" spans="1:17" x14ac:dyDescent="0.2">
      <c r="A102" s="4"/>
      <c r="B102" s="4"/>
      <c r="C102" s="4"/>
      <c r="D102" s="4"/>
      <c r="E102" s="4"/>
      <c r="F102" s="4"/>
      <c r="Q102" s="3"/>
    </row>
    <row r="103" spans="1:17" x14ac:dyDescent="0.2">
      <c r="A103" s="4"/>
      <c r="B103" s="4"/>
      <c r="C103" s="4"/>
      <c r="D103" s="4"/>
      <c r="E103" s="4"/>
      <c r="F103" s="4"/>
      <c r="Q103" s="3"/>
    </row>
    <row r="104" spans="1:17" x14ac:dyDescent="0.2">
      <c r="A104" s="4"/>
      <c r="B104" s="4"/>
      <c r="C104" s="4"/>
      <c r="D104" s="4"/>
      <c r="E104" s="4"/>
      <c r="F104" s="4"/>
      <c r="Q104" s="3"/>
    </row>
    <row r="105" spans="1:17" x14ac:dyDescent="0.2">
      <c r="A105" s="4"/>
      <c r="B105" s="4"/>
      <c r="C105" s="4"/>
      <c r="D105" s="4"/>
      <c r="E105" s="4"/>
      <c r="F105" s="4"/>
      <c r="Q105" s="3"/>
    </row>
    <row r="106" spans="1:17" x14ac:dyDescent="0.2">
      <c r="A106" s="4"/>
      <c r="B106" s="4"/>
      <c r="C106" s="4"/>
      <c r="D106" s="4"/>
      <c r="E106" s="4"/>
      <c r="F106" s="4"/>
      <c r="Q106" s="3"/>
    </row>
    <row r="107" spans="1:17" x14ac:dyDescent="0.2">
      <c r="A107" s="4"/>
      <c r="B107" s="4"/>
      <c r="C107" s="4"/>
      <c r="D107" s="4"/>
      <c r="E107" s="4"/>
      <c r="F107" s="4"/>
      <c r="Q107" s="3"/>
    </row>
    <row r="108" spans="1:17" x14ac:dyDescent="0.2">
      <c r="A108" s="4"/>
      <c r="B108" s="4"/>
      <c r="C108" s="4"/>
      <c r="D108" s="4"/>
      <c r="E108" s="4"/>
      <c r="F108" s="4"/>
      <c r="Q108" s="3"/>
    </row>
    <row r="109" spans="1:17" x14ac:dyDescent="0.2">
      <c r="A109" s="4"/>
      <c r="B109" s="4"/>
      <c r="C109" s="4"/>
      <c r="D109" s="4"/>
      <c r="E109" s="4"/>
      <c r="F109" s="4"/>
      <c r="Q109" s="3"/>
    </row>
    <row r="110" spans="1:17" x14ac:dyDescent="0.2">
      <c r="A110" s="4"/>
      <c r="B110" s="4"/>
      <c r="C110" s="4"/>
      <c r="D110" s="4"/>
      <c r="E110" s="4"/>
      <c r="F110" s="4"/>
      <c r="Q110" s="3"/>
    </row>
    <row r="111" spans="1:17" x14ac:dyDescent="0.2">
      <c r="A111" s="4"/>
      <c r="B111" s="4"/>
      <c r="C111" s="4"/>
      <c r="D111" s="4"/>
      <c r="E111" s="4"/>
      <c r="F111" s="4"/>
      <c r="Q111" s="3"/>
    </row>
    <row r="112" spans="1:17" x14ac:dyDescent="0.2">
      <c r="A112" s="4"/>
      <c r="B112" s="4"/>
      <c r="C112" s="4"/>
      <c r="D112" s="4"/>
      <c r="E112" s="4"/>
      <c r="F112" s="4"/>
      <c r="Q112" s="3"/>
    </row>
    <row r="113" spans="1:17" x14ac:dyDescent="0.2">
      <c r="A113" s="4"/>
      <c r="B113" s="4"/>
      <c r="C113" s="4"/>
      <c r="D113" s="4"/>
      <c r="E113" s="4"/>
      <c r="F113" s="4"/>
      <c r="Q113" s="3"/>
    </row>
    <row r="114" spans="1:17" x14ac:dyDescent="0.2">
      <c r="A114" s="4"/>
      <c r="B114" s="4"/>
      <c r="C114" s="4"/>
      <c r="D114" s="4"/>
      <c r="E114" s="4"/>
      <c r="F114" s="4"/>
      <c r="Q114" s="3"/>
    </row>
    <row r="115" spans="1:17" x14ac:dyDescent="0.2">
      <c r="A115" s="4"/>
      <c r="B115" s="4"/>
      <c r="C115" s="4"/>
      <c r="D115" s="4"/>
      <c r="E115" s="4"/>
      <c r="F115" s="4"/>
      <c r="Q115" s="3"/>
    </row>
    <row r="116" spans="1:17" x14ac:dyDescent="0.2">
      <c r="A116" s="4"/>
      <c r="B116" s="4"/>
      <c r="C116" s="4"/>
      <c r="D116" s="4"/>
      <c r="E116" s="4"/>
      <c r="F116" s="4"/>
      <c r="Q116" s="3"/>
    </row>
    <row r="117" spans="1:17" x14ac:dyDescent="0.2">
      <c r="A117" s="4"/>
      <c r="B117" s="4"/>
      <c r="C117" s="4"/>
      <c r="D117" s="4"/>
      <c r="E117" s="4"/>
      <c r="F117" s="4"/>
      <c r="Q117" s="3"/>
    </row>
    <row r="118" spans="1:17" x14ac:dyDescent="0.2">
      <c r="A118" s="4"/>
      <c r="B118" s="4"/>
      <c r="C118" s="4"/>
      <c r="D118" s="4"/>
      <c r="E118" s="4"/>
      <c r="F118" s="4"/>
      <c r="Q118" s="3"/>
    </row>
    <row r="119" spans="1:17" x14ac:dyDescent="0.2">
      <c r="A119" s="4"/>
      <c r="B119" s="4"/>
      <c r="C119" s="4"/>
      <c r="D119" s="4"/>
      <c r="E119" s="4"/>
      <c r="F119" s="4"/>
      <c r="Q119" s="3"/>
    </row>
    <row r="120" spans="1:17" x14ac:dyDescent="0.2">
      <c r="A120" s="4"/>
      <c r="B120" s="4"/>
      <c r="C120" s="4"/>
      <c r="D120" s="4"/>
      <c r="E120" s="4"/>
      <c r="F120" s="4"/>
      <c r="Q120" s="3"/>
    </row>
    <row r="121" spans="1:17" x14ac:dyDescent="0.2">
      <c r="A121" s="4"/>
      <c r="B121" s="4"/>
      <c r="C121" s="4"/>
      <c r="D121" s="4"/>
      <c r="E121" s="4"/>
      <c r="F121" s="4"/>
      <c r="Q121" s="3"/>
    </row>
    <row r="122" spans="1:17" x14ac:dyDescent="0.2">
      <c r="A122" s="4"/>
      <c r="B122" s="4"/>
      <c r="C122" s="4"/>
      <c r="D122" s="4"/>
      <c r="E122" s="4"/>
      <c r="F122" s="4"/>
      <c r="Q122" s="3"/>
    </row>
    <row r="123" spans="1:17" x14ac:dyDescent="0.2">
      <c r="A123" s="4"/>
      <c r="B123" s="4"/>
      <c r="C123" s="4"/>
      <c r="D123" s="4"/>
      <c r="E123" s="4"/>
      <c r="F123" s="4"/>
      <c r="Q123" s="3"/>
    </row>
    <row r="124" spans="1:17" x14ac:dyDescent="0.2">
      <c r="A124" s="4"/>
      <c r="B124" s="4"/>
      <c r="C124" s="4"/>
      <c r="D124" s="4"/>
      <c r="E124" s="4"/>
      <c r="F124" s="4"/>
      <c r="Q124" s="3"/>
    </row>
    <row r="125" spans="1:17" x14ac:dyDescent="0.2">
      <c r="A125" s="4"/>
      <c r="B125" s="4"/>
      <c r="C125" s="4"/>
      <c r="D125" s="4"/>
      <c r="E125" s="4"/>
      <c r="F125" s="4"/>
      <c r="Q125" s="3"/>
    </row>
    <row r="126" spans="1:17" x14ac:dyDescent="0.2">
      <c r="A126" s="4"/>
      <c r="B126" s="4"/>
      <c r="C126" s="4"/>
      <c r="D126" s="4"/>
      <c r="E126" s="4"/>
      <c r="F126" s="4"/>
      <c r="Q126" s="3"/>
    </row>
    <row r="127" spans="1:17" x14ac:dyDescent="0.2">
      <c r="A127" s="4"/>
      <c r="B127" s="4"/>
      <c r="C127" s="4"/>
      <c r="D127" s="4"/>
      <c r="E127" s="4"/>
      <c r="F127" s="4"/>
      <c r="Q127" s="3"/>
    </row>
    <row r="128" spans="1:17" x14ac:dyDescent="0.2">
      <c r="A128" s="4"/>
      <c r="B128" s="4"/>
      <c r="C128" s="4"/>
      <c r="D128" s="4"/>
      <c r="E128" s="4"/>
      <c r="F128" s="4"/>
      <c r="Q128" s="3"/>
    </row>
    <row r="129" spans="1:17" x14ac:dyDescent="0.2">
      <c r="A129" s="4"/>
      <c r="B129" s="4"/>
      <c r="C129" s="4"/>
      <c r="D129" s="4"/>
      <c r="E129" s="4"/>
      <c r="F129" s="4"/>
      <c r="Q129" s="3"/>
    </row>
    <row r="130" spans="1:17" x14ac:dyDescent="0.2">
      <c r="A130" s="4"/>
      <c r="B130" s="4"/>
      <c r="C130" s="4"/>
      <c r="D130" s="4"/>
      <c r="E130" s="4"/>
      <c r="F130" s="4"/>
      <c r="Q130" s="3"/>
    </row>
    <row r="131" spans="1:17" x14ac:dyDescent="0.2">
      <c r="A131" s="4"/>
      <c r="B131" s="4"/>
      <c r="C131" s="4"/>
      <c r="D131" s="4"/>
      <c r="E131" s="4"/>
      <c r="F131" s="4"/>
      <c r="Q131" s="3"/>
    </row>
    <row r="132" spans="1:17" x14ac:dyDescent="0.2">
      <c r="A132" s="4"/>
      <c r="B132" s="4"/>
      <c r="C132" s="4"/>
      <c r="D132" s="4"/>
      <c r="E132" s="4"/>
      <c r="F132" s="4"/>
      <c r="Q132" s="3"/>
    </row>
    <row r="133" spans="1:17" x14ac:dyDescent="0.2">
      <c r="A133" s="4"/>
      <c r="B133" s="4"/>
      <c r="C133" s="4"/>
      <c r="D133" s="4"/>
      <c r="E133" s="4"/>
      <c r="F133" s="4"/>
      <c r="Q133" s="3"/>
    </row>
    <row r="134" spans="1:17" x14ac:dyDescent="0.2">
      <c r="A134" s="4"/>
      <c r="B134" s="4"/>
      <c r="C134" s="4"/>
      <c r="D134" s="4"/>
      <c r="E134" s="4"/>
      <c r="F134" s="4"/>
      <c r="Q134" s="3"/>
    </row>
    <row r="135" spans="1:17" x14ac:dyDescent="0.2">
      <c r="A135" s="4"/>
      <c r="B135" s="4"/>
      <c r="C135" s="4"/>
      <c r="D135" s="4"/>
      <c r="E135" s="4"/>
      <c r="F135" s="4"/>
      <c r="Q135" s="3"/>
    </row>
    <row r="136" spans="1:17" x14ac:dyDescent="0.2">
      <c r="A136" s="4"/>
      <c r="B136" s="4"/>
      <c r="C136" s="4"/>
      <c r="D136" s="4"/>
      <c r="E136" s="4"/>
      <c r="F136" s="4"/>
      <c r="Q136" s="3"/>
    </row>
    <row r="137" spans="1:17" x14ac:dyDescent="0.2">
      <c r="A137" s="4"/>
      <c r="B137" s="4"/>
      <c r="C137" s="4"/>
      <c r="D137" s="4"/>
      <c r="E137" s="4"/>
      <c r="F137" s="4"/>
      <c r="Q137" s="3"/>
    </row>
    <row r="138" spans="1:17" x14ac:dyDescent="0.2">
      <c r="A138" s="4"/>
      <c r="B138" s="4"/>
      <c r="C138" s="4"/>
      <c r="D138" s="4"/>
      <c r="E138" s="4"/>
      <c r="F138" s="4"/>
      <c r="Q138" s="3"/>
    </row>
    <row r="139" spans="1:17" x14ac:dyDescent="0.2">
      <c r="A139" s="4"/>
      <c r="B139" s="4"/>
      <c r="C139" s="4"/>
      <c r="D139" s="4"/>
      <c r="E139" s="4"/>
      <c r="F139" s="4"/>
      <c r="Q139" s="3"/>
    </row>
    <row r="140" spans="1:17" x14ac:dyDescent="0.2">
      <c r="A140" s="4"/>
      <c r="B140" s="4"/>
      <c r="C140" s="4"/>
      <c r="D140" s="4"/>
      <c r="E140" s="4"/>
      <c r="F140" s="4"/>
      <c r="Q140" s="3"/>
    </row>
    <row r="141" spans="1:17" x14ac:dyDescent="0.2">
      <c r="A141" s="4"/>
      <c r="B141" s="4"/>
      <c r="C141" s="4"/>
      <c r="D141" s="4"/>
      <c r="E141" s="4"/>
      <c r="F141" s="4"/>
      <c r="Q141" s="3"/>
    </row>
    <row r="142" spans="1:17" x14ac:dyDescent="0.2">
      <c r="A142" s="4"/>
      <c r="B142" s="4"/>
      <c r="C142" s="4"/>
      <c r="D142" s="4"/>
      <c r="E142" s="4"/>
      <c r="F142" s="4"/>
      <c r="Q142" s="3"/>
    </row>
    <row r="143" spans="1:17" x14ac:dyDescent="0.2">
      <c r="A143" s="4"/>
      <c r="B143" s="4"/>
      <c r="C143" s="4"/>
      <c r="D143" s="4"/>
      <c r="E143" s="4"/>
      <c r="F143" s="4"/>
      <c r="Q143" s="3"/>
    </row>
    <row r="144" spans="1:17" x14ac:dyDescent="0.2">
      <c r="A144" s="4"/>
      <c r="B144" s="4"/>
      <c r="C144" s="4"/>
      <c r="D144" s="4"/>
      <c r="E144" s="4"/>
      <c r="F144" s="4"/>
      <c r="Q144" s="3"/>
    </row>
    <row r="145" spans="1:17" x14ac:dyDescent="0.2">
      <c r="A145" s="4"/>
      <c r="B145" s="4"/>
      <c r="C145" s="4"/>
      <c r="D145" s="4"/>
      <c r="E145" s="4"/>
      <c r="F145" s="4"/>
      <c r="Q145" s="3"/>
    </row>
    <row r="146" spans="1:17" x14ac:dyDescent="0.2">
      <c r="A146" s="4"/>
      <c r="B146" s="4"/>
      <c r="C146" s="4"/>
      <c r="D146" s="4"/>
      <c r="E146" s="4"/>
      <c r="F146" s="4"/>
      <c r="Q146" s="3"/>
    </row>
    <row r="147" spans="1:17" x14ac:dyDescent="0.2">
      <c r="A147" s="4"/>
      <c r="B147" s="4"/>
      <c r="C147" s="4"/>
      <c r="D147" s="4"/>
      <c r="E147" s="4"/>
      <c r="F147" s="4"/>
      <c r="Q147" s="3"/>
    </row>
    <row r="148" spans="1:17" x14ac:dyDescent="0.2">
      <c r="A148" s="4"/>
      <c r="B148" s="4"/>
      <c r="C148" s="4"/>
      <c r="D148" s="4"/>
      <c r="E148" s="4"/>
      <c r="F148" s="4"/>
      <c r="Q148" s="3"/>
    </row>
    <row r="149" spans="1:17" x14ac:dyDescent="0.2">
      <c r="A149" s="4"/>
      <c r="B149" s="4"/>
      <c r="C149" s="4"/>
      <c r="D149" s="4"/>
      <c r="E149" s="4"/>
      <c r="F149" s="4"/>
      <c r="Q149" s="3"/>
    </row>
    <row r="150" spans="1:17" x14ac:dyDescent="0.2">
      <c r="A150" s="4"/>
      <c r="B150" s="4"/>
      <c r="C150" s="4"/>
      <c r="D150" s="4"/>
      <c r="E150" s="4"/>
      <c r="F150" s="4"/>
      <c r="Q150" s="3"/>
    </row>
    <row r="151" spans="1:17" x14ac:dyDescent="0.2">
      <c r="A151" s="4"/>
      <c r="B151" s="4"/>
      <c r="C151" s="4"/>
      <c r="D151" s="4"/>
      <c r="E151" s="4"/>
      <c r="F151" s="4"/>
      <c r="Q151" s="3"/>
    </row>
    <row r="152" spans="1:17" x14ac:dyDescent="0.2">
      <c r="A152" s="4"/>
      <c r="B152" s="4"/>
      <c r="C152" s="4"/>
      <c r="D152" s="4"/>
      <c r="E152" s="4"/>
      <c r="F152" s="4"/>
      <c r="Q152" s="3"/>
    </row>
    <row r="153" spans="1:17" x14ac:dyDescent="0.2">
      <c r="A153" s="4"/>
      <c r="B153" s="4"/>
      <c r="C153" s="4"/>
      <c r="D153" s="4"/>
      <c r="E153" s="4"/>
      <c r="F153" s="4"/>
      <c r="Q153" s="3"/>
    </row>
    <row r="154" spans="1:17" x14ac:dyDescent="0.2">
      <c r="A154" s="4"/>
      <c r="B154" s="4"/>
      <c r="C154" s="4"/>
      <c r="D154" s="4"/>
      <c r="E154" s="4"/>
      <c r="F154" s="4"/>
      <c r="Q154" s="3"/>
    </row>
    <row r="155" spans="1:17" x14ac:dyDescent="0.2">
      <c r="A155" s="4"/>
      <c r="B155" s="4"/>
      <c r="C155" s="4"/>
      <c r="D155" s="4"/>
      <c r="E155" s="4"/>
      <c r="F155" s="4"/>
      <c r="Q155" s="3"/>
    </row>
    <row r="156" spans="1:17" x14ac:dyDescent="0.2">
      <c r="A156" s="4"/>
      <c r="B156" s="4"/>
      <c r="C156" s="4"/>
      <c r="D156" s="4"/>
      <c r="E156" s="4"/>
      <c r="F156" s="4"/>
      <c r="Q156" s="3"/>
    </row>
    <row r="157" spans="1:17" x14ac:dyDescent="0.2">
      <c r="A157" s="4"/>
      <c r="B157" s="4"/>
      <c r="C157" s="4"/>
      <c r="D157" s="4"/>
      <c r="E157" s="4"/>
      <c r="F157" s="4"/>
      <c r="Q157" s="3"/>
    </row>
    <row r="158" spans="1:17" x14ac:dyDescent="0.2">
      <c r="A158" s="4"/>
      <c r="B158" s="4"/>
      <c r="C158" s="4"/>
      <c r="D158" s="4"/>
      <c r="E158" s="4"/>
      <c r="F158" s="4"/>
      <c r="Q158" s="3"/>
    </row>
    <row r="159" spans="1:17" x14ac:dyDescent="0.2">
      <c r="A159" s="4"/>
      <c r="B159" s="4"/>
      <c r="C159" s="4"/>
      <c r="D159" s="4"/>
      <c r="E159" s="4"/>
      <c r="F159" s="4"/>
      <c r="Q159" s="3"/>
    </row>
    <row r="160" spans="1:17" x14ac:dyDescent="0.2">
      <c r="A160" s="4"/>
      <c r="B160" s="4"/>
      <c r="C160" s="4"/>
      <c r="D160" s="4"/>
      <c r="E160" s="4"/>
      <c r="F160" s="4"/>
      <c r="Q160" s="3"/>
    </row>
    <row r="161" spans="1:17" x14ac:dyDescent="0.2">
      <c r="A161" s="4"/>
      <c r="B161" s="4"/>
      <c r="C161" s="4"/>
      <c r="D161" s="4"/>
      <c r="E161" s="4"/>
      <c r="F161" s="4"/>
      <c r="Q161" s="3"/>
    </row>
    <row r="162" spans="1:17" x14ac:dyDescent="0.2">
      <c r="A162" s="4"/>
      <c r="B162" s="4"/>
      <c r="C162" s="4"/>
      <c r="D162" s="4"/>
      <c r="E162" s="4"/>
      <c r="F162" s="4"/>
      <c r="Q162" s="3"/>
    </row>
    <row r="163" spans="1:17" x14ac:dyDescent="0.2">
      <c r="A163" s="4"/>
      <c r="B163" s="4"/>
      <c r="C163" s="4"/>
      <c r="D163" s="4"/>
      <c r="E163" s="4"/>
      <c r="F163" s="4"/>
      <c r="Q163" s="3"/>
    </row>
    <row r="164" spans="1:17" x14ac:dyDescent="0.2">
      <c r="A164" s="4"/>
      <c r="B164" s="4"/>
      <c r="C164" s="4"/>
      <c r="D164" s="4"/>
      <c r="E164" s="4"/>
      <c r="F164" s="4"/>
      <c r="Q164" s="3"/>
    </row>
    <row r="165" spans="1:17" x14ac:dyDescent="0.2">
      <c r="A165" s="4"/>
      <c r="B165" s="4"/>
      <c r="C165" s="4"/>
      <c r="D165" s="4"/>
      <c r="E165" s="4"/>
      <c r="F165" s="4"/>
      <c r="Q165" s="3"/>
    </row>
    <row r="166" spans="1:17" x14ac:dyDescent="0.2">
      <c r="A166" s="4"/>
      <c r="B166" s="4"/>
      <c r="C166" s="4"/>
      <c r="D166" s="4"/>
      <c r="E166" s="4"/>
      <c r="F166" s="4"/>
      <c r="Q166" s="3"/>
    </row>
    <row r="167" spans="1:17" x14ac:dyDescent="0.2">
      <c r="A167" s="4"/>
      <c r="B167" s="4"/>
      <c r="C167" s="4"/>
      <c r="D167" s="4"/>
      <c r="E167" s="4"/>
      <c r="F167" s="4"/>
      <c r="Q167" s="3"/>
    </row>
    <row r="168" spans="1:17" x14ac:dyDescent="0.2">
      <c r="A168" s="4"/>
      <c r="B168" s="4"/>
      <c r="C168" s="4"/>
      <c r="D168" s="4"/>
      <c r="E168" s="4"/>
      <c r="F168" s="4"/>
      <c r="Q168" s="3"/>
    </row>
    <row r="169" spans="1:17" x14ac:dyDescent="0.2">
      <c r="A169" s="4"/>
      <c r="B169" s="4"/>
      <c r="C169" s="4"/>
      <c r="D169" s="4"/>
      <c r="E169" s="4"/>
      <c r="F169" s="4"/>
      <c r="Q169" s="3"/>
    </row>
    <row r="170" spans="1:17" x14ac:dyDescent="0.2">
      <c r="A170" s="4"/>
      <c r="B170" s="4"/>
      <c r="C170" s="4"/>
      <c r="D170" s="4"/>
      <c r="E170" s="4"/>
      <c r="F170" s="4"/>
      <c r="Q170" s="3"/>
    </row>
    <row r="171" spans="1:17" x14ac:dyDescent="0.2">
      <c r="A171" s="4"/>
      <c r="B171" s="4"/>
      <c r="C171" s="4"/>
      <c r="D171" s="4"/>
      <c r="E171" s="4"/>
      <c r="F171" s="4"/>
      <c r="Q171" s="3"/>
    </row>
    <row r="172" spans="1:17" x14ac:dyDescent="0.2">
      <c r="A172" s="4"/>
      <c r="B172" s="4"/>
      <c r="C172" s="4"/>
      <c r="D172" s="4"/>
      <c r="E172" s="4"/>
      <c r="F172" s="4"/>
      <c r="Q172" s="3"/>
    </row>
    <row r="173" spans="1:17" x14ac:dyDescent="0.2">
      <c r="A173" s="4"/>
      <c r="B173" s="4"/>
      <c r="C173" s="4"/>
      <c r="D173" s="4"/>
      <c r="E173" s="4"/>
      <c r="F173" s="4"/>
      <c r="Q173" s="3"/>
    </row>
    <row r="174" spans="1:17" x14ac:dyDescent="0.2">
      <c r="A174" s="4"/>
      <c r="B174" s="4"/>
      <c r="C174" s="4"/>
      <c r="D174" s="4"/>
      <c r="E174" s="4"/>
      <c r="F174" s="4"/>
      <c r="Q174" s="3"/>
    </row>
    <row r="175" spans="1:17" x14ac:dyDescent="0.2">
      <c r="A175" s="4"/>
      <c r="B175" s="4"/>
      <c r="C175" s="4"/>
      <c r="D175" s="4"/>
      <c r="E175" s="4"/>
      <c r="F175" s="4"/>
      <c r="Q175" s="3"/>
    </row>
    <row r="176" spans="1:17" x14ac:dyDescent="0.2">
      <c r="A176" s="4"/>
      <c r="B176" s="4"/>
      <c r="C176" s="4"/>
      <c r="D176" s="4"/>
      <c r="E176" s="4"/>
      <c r="F176" s="4"/>
      <c r="Q176" s="3"/>
    </row>
    <row r="177" spans="1:17" x14ac:dyDescent="0.2">
      <c r="A177" s="4"/>
      <c r="B177" s="4"/>
      <c r="C177" s="4"/>
      <c r="D177" s="4"/>
      <c r="E177" s="4"/>
      <c r="F177" s="4"/>
      <c r="Q177" s="3"/>
    </row>
    <row r="178" spans="1:17" x14ac:dyDescent="0.2">
      <c r="A178" s="4"/>
      <c r="B178" s="4"/>
      <c r="C178" s="4"/>
      <c r="D178" s="4"/>
      <c r="E178" s="4"/>
      <c r="F178" s="4"/>
      <c r="Q178" s="3"/>
    </row>
    <row r="179" spans="1:17" x14ac:dyDescent="0.2">
      <c r="A179" s="4"/>
      <c r="B179" s="4"/>
      <c r="C179" s="4"/>
      <c r="D179" s="4"/>
      <c r="E179" s="4"/>
      <c r="F179" s="4"/>
      <c r="Q179" s="3"/>
    </row>
    <row r="180" spans="1:17" x14ac:dyDescent="0.2">
      <c r="A180" s="4"/>
      <c r="B180" s="4"/>
      <c r="C180" s="4"/>
      <c r="D180" s="4"/>
      <c r="E180" s="4"/>
      <c r="F180" s="4"/>
      <c r="Q180" s="3"/>
    </row>
    <row r="181" spans="1:17" x14ac:dyDescent="0.2">
      <c r="A181" s="4"/>
      <c r="B181" s="4"/>
      <c r="C181" s="4"/>
      <c r="D181" s="4"/>
      <c r="E181" s="4"/>
      <c r="F181" s="4"/>
      <c r="Q181" s="3"/>
    </row>
    <row r="182" spans="1:17" x14ac:dyDescent="0.2">
      <c r="A182" s="4"/>
      <c r="B182" s="4"/>
      <c r="C182" s="4"/>
      <c r="D182" s="4"/>
      <c r="E182" s="4"/>
      <c r="F182" s="4"/>
      <c r="Q182" s="3"/>
    </row>
    <row r="183" spans="1:17" x14ac:dyDescent="0.2">
      <c r="A183" s="4"/>
      <c r="B183" s="4"/>
      <c r="C183" s="4"/>
      <c r="D183" s="4"/>
      <c r="E183" s="4"/>
      <c r="F183" s="4"/>
      <c r="Q183" s="3"/>
    </row>
    <row r="184" spans="1:17" x14ac:dyDescent="0.2">
      <c r="A184" s="4"/>
      <c r="B184" s="4"/>
      <c r="C184" s="4"/>
      <c r="D184" s="4"/>
      <c r="E184" s="4"/>
      <c r="F184" s="4"/>
      <c r="Q184" s="3"/>
    </row>
    <row r="185" spans="1:17" x14ac:dyDescent="0.2">
      <c r="A185" s="4"/>
      <c r="B185" s="4"/>
      <c r="C185" s="4"/>
      <c r="D185" s="4"/>
      <c r="E185" s="4"/>
      <c r="F185" s="4"/>
      <c r="Q185" s="3"/>
    </row>
    <row r="186" spans="1:17" x14ac:dyDescent="0.2">
      <c r="A186" s="4"/>
      <c r="B186" s="4"/>
      <c r="C186" s="4"/>
      <c r="D186" s="4"/>
      <c r="E186" s="4"/>
      <c r="F186" s="4"/>
      <c r="Q186" s="3"/>
    </row>
    <row r="187" spans="1:17" x14ac:dyDescent="0.2">
      <c r="A187" s="4"/>
      <c r="B187" s="4"/>
      <c r="C187" s="4"/>
      <c r="D187" s="4"/>
      <c r="E187" s="4"/>
      <c r="F187" s="4"/>
      <c r="Q187" s="3"/>
    </row>
    <row r="188" spans="1:17" x14ac:dyDescent="0.2">
      <c r="A188" s="4"/>
      <c r="B188" s="4"/>
      <c r="C188" s="4"/>
      <c r="D188" s="4"/>
      <c r="E188" s="4"/>
      <c r="F188" s="4"/>
      <c r="Q188" s="3"/>
    </row>
    <row r="189" spans="1:17" x14ac:dyDescent="0.2">
      <c r="A189" s="4"/>
      <c r="B189" s="4"/>
      <c r="C189" s="4"/>
      <c r="D189" s="4"/>
      <c r="E189" s="4"/>
      <c r="F189" s="4"/>
      <c r="Q189" s="3"/>
    </row>
    <row r="190" spans="1:17" x14ac:dyDescent="0.2">
      <c r="A190" s="4"/>
      <c r="B190" s="4"/>
      <c r="C190" s="4"/>
      <c r="D190" s="4"/>
      <c r="E190" s="4"/>
      <c r="F190" s="4"/>
      <c r="Q190" s="3"/>
    </row>
    <row r="191" spans="1:17" x14ac:dyDescent="0.2">
      <c r="A191" s="4"/>
      <c r="B191" s="4"/>
      <c r="C191" s="4"/>
      <c r="D191" s="4"/>
      <c r="E191" s="4"/>
      <c r="F191" s="4"/>
      <c r="Q191" s="3"/>
    </row>
    <row r="192" spans="1:17" x14ac:dyDescent="0.2">
      <c r="A192" s="4"/>
      <c r="B192" s="4"/>
      <c r="C192" s="4"/>
      <c r="D192" s="4"/>
      <c r="E192" s="4"/>
      <c r="F192" s="4"/>
      <c r="Q192" s="3"/>
    </row>
    <row r="193" spans="1:17" x14ac:dyDescent="0.2">
      <c r="A193" s="4"/>
      <c r="B193" s="4"/>
      <c r="C193" s="4"/>
      <c r="D193" s="4"/>
      <c r="E193" s="4"/>
      <c r="F193" s="4"/>
      <c r="Q193" s="3"/>
    </row>
    <row r="194" spans="1:17" x14ac:dyDescent="0.2">
      <c r="A194" s="4"/>
      <c r="B194" s="4"/>
      <c r="C194" s="4"/>
      <c r="D194" s="4"/>
      <c r="E194" s="4"/>
      <c r="F194" s="4"/>
      <c r="Q194" s="3"/>
    </row>
    <row r="195" spans="1:17" x14ac:dyDescent="0.2">
      <c r="A195" s="4"/>
      <c r="B195" s="4"/>
      <c r="C195" s="4"/>
      <c r="D195" s="4"/>
      <c r="E195" s="4"/>
      <c r="F195" s="4"/>
      <c r="Q195" s="3"/>
    </row>
    <row r="196" spans="1:17" x14ac:dyDescent="0.2">
      <c r="A196" s="4"/>
      <c r="B196" s="4"/>
      <c r="C196" s="4"/>
      <c r="D196" s="4"/>
      <c r="E196" s="4"/>
      <c r="F196" s="4"/>
      <c r="Q196" s="3"/>
    </row>
    <row r="197" spans="1:17" x14ac:dyDescent="0.2">
      <c r="A197" s="4"/>
      <c r="B197" s="4"/>
      <c r="C197" s="4"/>
      <c r="D197" s="4"/>
      <c r="E197" s="4"/>
      <c r="F197" s="4"/>
      <c r="Q197" s="3"/>
    </row>
    <row r="198" spans="1:17" x14ac:dyDescent="0.2">
      <c r="A198" s="4"/>
      <c r="B198" s="4"/>
      <c r="C198" s="4"/>
      <c r="D198" s="4"/>
      <c r="E198" s="4"/>
      <c r="F198" s="4"/>
      <c r="Q198" s="3"/>
    </row>
    <row r="199" spans="1:17" x14ac:dyDescent="0.2">
      <c r="A199" s="4"/>
      <c r="B199" s="4"/>
      <c r="C199" s="4"/>
      <c r="D199" s="4"/>
      <c r="E199" s="4"/>
      <c r="F199" s="4"/>
      <c r="Q199" s="3"/>
    </row>
    <row r="200" spans="1:17" x14ac:dyDescent="0.2">
      <c r="A200" s="4"/>
      <c r="B200" s="4"/>
      <c r="C200" s="4"/>
      <c r="D200" s="4"/>
      <c r="E200" s="4"/>
      <c r="F200" s="4"/>
      <c r="Q200" s="3"/>
    </row>
    <row r="201" spans="1:17" x14ac:dyDescent="0.2">
      <c r="A201" s="4"/>
      <c r="B201" s="4"/>
      <c r="C201" s="4"/>
      <c r="D201" s="4"/>
      <c r="E201" s="4"/>
      <c r="F201" s="4"/>
      <c r="Q201" s="3"/>
    </row>
    <row r="202" spans="1:17" x14ac:dyDescent="0.2">
      <c r="A202" s="4"/>
      <c r="B202" s="4"/>
      <c r="C202" s="4"/>
      <c r="D202" s="4"/>
      <c r="E202" s="4"/>
      <c r="F202" s="4"/>
      <c r="Q202" s="3"/>
    </row>
    <row r="203" spans="1:17" x14ac:dyDescent="0.2">
      <c r="A203" s="4"/>
      <c r="B203" s="4"/>
      <c r="C203" s="4"/>
      <c r="D203" s="4"/>
      <c r="E203" s="4"/>
      <c r="F203" s="4"/>
      <c r="Q203" s="3"/>
    </row>
    <row r="204" spans="1:17" x14ac:dyDescent="0.2">
      <c r="A204" s="4"/>
      <c r="B204" s="4"/>
      <c r="C204" s="4"/>
      <c r="D204" s="4"/>
      <c r="E204" s="4"/>
      <c r="F204" s="4"/>
      <c r="Q204" s="3"/>
    </row>
    <row r="205" spans="1:17" x14ac:dyDescent="0.2">
      <c r="A205" s="4"/>
      <c r="B205" s="4"/>
      <c r="C205" s="4"/>
      <c r="D205" s="4"/>
      <c r="E205" s="4"/>
      <c r="F205" s="4"/>
      <c r="Q205" s="3"/>
    </row>
    <row r="206" spans="1:17" x14ac:dyDescent="0.2">
      <c r="A206" s="4"/>
      <c r="B206" s="4"/>
      <c r="C206" s="4"/>
      <c r="D206" s="4"/>
      <c r="E206" s="4"/>
      <c r="F206" s="4"/>
      <c r="Q206" s="3"/>
    </row>
    <row r="207" spans="1:17" x14ac:dyDescent="0.2">
      <c r="A207" s="4"/>
      <c r="B207" s="4"/>
      <c r="C207" s="4"/>
      <c r="D207" s="4"/>
      <c r="E207" s="4"/>
      <c r="F207" s="4"/>
      <c r="Q207" s="3"/>
    </row>
    <row r="208" spans="1:17" x14ac:dyDescent="0.2">
      <c r="A208" s="4"/>
      <c r="B208" s="4"/>
      <c r="C208" s="4"/>
      <c r="D208" s="4"/>
      <c r="E208" s="4"/>
      <c r="F208" s="4"/>
      <c r="Q208" s="3"/>
    </row>
    <row r="209" spans="1:17" x14ac:dyDescent="0.2">
      <c r="A209" s="4"/>
      <c r="B209" s="4"/>
      <c r="C209" s="4"/>
      <c r="D209" s="4"/>
      <c r="E209" s="4"/>
      <c r="F209" s="4"/>
      <c r="Q209" s="3"/>
    </row>
    <row r="210" spans="1:17" x14ac:dyDescent="0.2">
      <c r="A210" s="4"/>
      <c r="B210" s="4"/>
      <c r="C210" s="4"/>
      <c r="D210" s="4"/>
      <c r="E210" s="4"/>
      <c r="F210" s="4"/>
      <c r="Q210" s="3"/>
    </row>
    <row r="211" spans="1:17" x14ac:dyDescent="0.2">
      <c r="A211" s="4"/>
      <c r="B211" s="4"/>
      <c r="C211" s="4"/>
      <c r="D211" s="4"/>
      <c r="E211" s="4"/>
      <c r="F211" s="4"/>
      <c r="Q211" s="3"/>
    </row>
    <row r="212" spans="1:17" x14ac:dyDescent="0.2">
      <c r="A212" s="4"/>
      <c r="B212" s="4"/>
      <c r="C212" s="4"/>
      <c r="D212" s="4"/>
      <c r="E212" s="4"/>
      <c r="F212" s="4"/>
      <c r="Q212" s="3"/>
    </row>
    <row r="213" spans="1:17" x14ac:dyDescent="0.2">
      <c r="A213" s="4"/>
      <c r="B213" s="4"/>
      <c r="C213" s="4"/>
      <c r="D213" s="4"/>
      <c r="E213" s="4"/>
      <c r="F213" s="4"/>
      <c r="Q213" s="3"/>
    </row>
    <row r="214" spans="1:17" x14ac:dyDescent="0.2">
      <c r="A214" s="4"/>
      <c r="B214" s="4"/>
      <c r="C214" s="4"/>
      <c r="D214" s="4"/>
      <c r="E214" s="4"/>
      <c r="F214" s="4"/>
      <c r="Q214" s="3"/>
    </row>
    <row r="215" spans="1:17" x14ac:dyDescent="0.2">
      <c r="A215" s="4"/>
      <c r="B215" s="4"/>
      <c r="C215" s="4"/>
      <c r="D215" s="4"/>
      <c r="E215" s="4"/>
      <c r="F215" s="4"/>
      <c r="Q215" s="3"/>
    </row>
    <row r="216" spans="1:17" x14ac:dyDescent="0.2">
      <c r="A216" s="4"/>
      <c r="B216" s="4"/>
      <c r="C216" s="4"/>
      <c r="D216" s="4"/>
      <c r="E216" s="4"/>
      <c r="F216" s="4"/>
      <c r="Q216" s="3"/>
    </row>
    <row r="217" spans="1:17" x14ac:dyDescent="0.2">
      <c r="A217" s="4"/>
      <c r="B217" s="4"/>
      <c r="C217" s="4"/>
      <c r="D217" s="4"/>
      <c r="E217" s="4"/>
      <c r="F217" s="4"/>
      <c r="Q217" s="3"/>
    </row>
    <row r="218" spans="1:17" x14ac:dyDescent="0.2">
      <c r="A218" s="4"/>
      <c r="B218" s="4"/>
      <c r="C218" s="4"/>
      <c r="D218" s="4"/>
      <c r="E218" s="4"/>
      <c r="F218" s="4"/>
      <c r="Q218" s="3"/>
    </row>
    <row r="219" spans="1:17" x14ac:dyDescent="0.2">
      <c r="A219" s="4"/>
      <c r="B219" s="4"/>
      <c r="C219" s="4"/>
      <c r="D219" s="4"/>
      <c r="E219" s="4"/>
      <c r="F219" s="4"/>
      <c r="Q219" s="3"/>
    </row>
    <row r="220" spans="1:17" x14ac:dyDescent="0.2">
      <c r="A220" s="4"/>
      <c r="B220" s="4"/>
      <c r="C220" s="4"/>
      <c r="D220" s="4"/>
      <c r="E220" s="4"/>
      <c r="F220" s="4"/>
      <c r="Q220" s="3"/>
    </row>
    <row r="221" spans="1:17" x14ac:dyDescent="0.2">
      <c r="A221" s="4"/>
      <c r="B221" s="4"/>
      <c r="C221" s="4"/>
      <c r="D221" s="4"/>
      <c r="E221" s="4"/>
      <c r="F221" s="4"/>
      <c r="Q221" s="3"/>
    </row>
    <row r="222" spans="1:17" x14ac:dyDescent="0.2">
      <c r="A222" s="4"/>
      <c r="B222" s="4"/>
      <c r="C222" s="4"/>
      <c r="D222" s="4"/>
      <c r="E222" s="4"/>
      <c r="F222" s="4"/>
      <c r="Q222" s="3"/>
    </row>
    <row r="223" spans="1:17" x14ac:dyDescent="0.2">
      <c r="A223" s="4"/>
      <c r="B223" s="4"/>
      <c r="C223" s="4"/>
      <c r="D223" s="4"/>
      <c r="E223" s="4"/>
      <c r="F223" s="4"/>
      <c r="Q223" s="3"/>
    </row>
    <row r="224" spans="1:17" x14ac:dyDescent="0.2">
      <c r="A224" s="4"/>
      <c r="B224" s="4"/>
      <c r="C224" s="4"/>
      <c r="D224" s="4"/>
      <c r="E224" s="4"/>
      <c r="F224" s="4"/>
      <c r="Q224" s="3"/>
    </row>
    <row r="225" spans="1:17" x14ac:dyDescent="0.2">
      <c r="A225" s="4"/>
      <c r="B225" s="4"/>
      <c r="C225" s="4"/>
      <c r="D225" s="4"/>
      <c r="E225" s="4"/>
      <c r="F225" s="4"/>
      <c r="Q225" s="3"/>
    </row>
    <row r="226" spans="1:17" x14ac:dyDescent="0.2">
      <c r="A226" s="4"/>
      <c r="B226" s="4"/>
      <c r="C226" s="4"/>
      <c r="D226" s="4"/>
      <c r="E226" s="4"/>
      <c r="F226" s="4"/>
      <c r="Q226" s="3"/>
    </row>
    <row r="227" spans="1:17" x14ac:dyDescent="0.2">
      <c r="A227" s="4"/>
      <c r="B227" s="4"/>
      <c r="C227" s="4"/>
      <c r="D227" s="4"/>
      <c r="E227" s="4"/>
      <c r="F227" s="4"/>
      <c r="Q227" s="3"/>
    </row>
    <row r="228" spans="1:17" x14ac:dyDescent="0.2">
      <c r="A228" s="4"/>
      <c r="B228" s="4"/>
      <c r="C228" s="4"/>
      <c r="D228" s="4"/>
      <c r="E228" s="4"/>
      <c r="F228" s="4"/>
      <c r="Q228" s="3"/>
    </row>
    <row r="229" spans="1:17" x14ac:dyDescent="0.2">
      <c r="A229" s="4"/>
      <c r="B229" s="4"/>
      <c r="C229" s="4"/>
      <c r="D229" s="4"/>
      <c r="E229" s="4"/>
      <c r="F229" s="4"/>
      <c r="Q229" s="3"/>
    </row>
    <row r="230" spans="1:17" x14ac:dyDescent="0.2">
      <c r="A230" s="4"/>
      <c r="B230" s="4"/>
      <c r="C230" s="4"/>
      <c r="D230" s="4"/>
      <c r="E230" s="4"/>
      <c r="F230" s="4"/>
      <c r="Q230" s="3"/>
    </row>
    <row r="231" spans="1:17" x14ac:dyDescent="0.2">
      <c r="A231" s="4"/>
      <c r="B231" s="4"/>
      <c r="C231" s="4"/>
      <c r="D231" s="4"/>
      <c r="E231" s="4"/>
      <c r="F231" s="4"/>
      <c r="Q231" s="3"/>
    </row>
    <row r="232" spans="1:17" x14ac:dyDescent="0.2">
      <c r="A232" s="4"/>
      <c r="B232" s="4"/>
      <c r="C232" s="4"/>
      <c r="D232" s="4"/>
      <c r="E232" s="4"/>
      <c r="F232" s="4"/>
      <c r="Q232" s="3"/>
    </row>
    <row r="233" spans="1:17" x14ac:dyDescent="0.2">
      <c r="A233" s="4"/>
      <c r="B233" s="4"/>
      <c r="C233" s="4"/>
      <c r="D233" s="4"/>
      <c r="E233" s="4"/>
      <c r="F233" s="4"/>
      <c r="Q233" s="3"/>
    </row>
    <row r="234" spans="1:17" x14ac:dyDescent="0.2">
      <c r="A234" s="4"/>
      <c r="B234" s="4"/>
      <c r="C234" s="4"/>
      <c r="D234" s="4"/>
      <c r="E234" s="4"/>
      <c r="F234" s="4"/>
      <c r="Q234" s="3"/>
    </row>
    <row r="235" spans="1:17" x14ac:dyDescent="0.2">
      <c r="A235" s="4"/>
      <c r="B235" s="4"/>
      <c r="C235" s="4"/>
      <c r="D235" s="4"/>
      <c r="E235" s="4"/>
      <c r="F235" s="4"/>
      <c r="Q235" s="3"/>
    </row>
    <row r="236" spans="1:17" x14ac:dyDescent="0.2">
      <c r="A236" s="4"/>
      <c r="B236" s="4"/>
      <c r="C236" s="4"/>
      <c r="D236" s="4"/>
      <c r="E236" s="4"/>
      <c r="F236" s="4"/>
      <c r="Q236" s="3"/>
    </row>
    <row r="237" spans="1:17" x14ac:dyDescent="0.2">
      <c r="A237" s="4"/>
      <c r="B237" s="4"/>
      <c r="C237" s="4"/>
      <c r="D237" s="4"/>
      <c r="E237" s="4"/>
      <c r="F237" s="4"/>
      <c r="Q237" s="3"/>
    </row>
    <row r="238" spans="1:17" x14ac:dyDescent="0.2">
      <c r="A238" s="4"/>
      <c r="B238" s="4"/>
      <c r="C238" s="4"/>
      <c r="D238" s="4"/>
      <c r="E238" s="4"/>
      <c r="F238" s="4"/>
      <c r="Q238" s="3"/>
    </row>
    <row r="239" spans="1:17" x14ac:dyDescent="0.2">
      <c r="A239" s="4"/>
      <c r="B239" s="4"/>
      <c r="C239" s="4"/>
      <c r="D239" s="4"/>
      <c r="E239" s="4"/>
      <c r="F239" s="4"/>
      <c r="Q239" s="3"/>
    </row>
    <row r="240" spans="1:17" x14ac:dyDescent="0.2">
      <c r="A240" s="4"/>
      <c r="B240" s="4"/>
      <c r="C240" s="4"/>
      <c r="D240" s="4"/>
      <c r="E240" s="4"/>
      <c r="F240" s="4"/>
      <c r="Q240" s="3"/>
    </row>
    <row r="241" spans="1:17" x14ac:dyDescent="0.2">
      <c r="A241" s="4"/>
      <c r="B241" s="4"/>
      <c r="C241" s="4"/>
      <c r="D241" s="4"/>
      <c r="E241" s="4"/>
      <c r="F241" s="4"/>
      <c r="Q241" s="3"/>
    </row>
    <row r="242" spans="1:17" x14ac:dyDescent="0.2">
      <c r="A242" s="4"/>
      <c r="B242" s="4"/>
      <c r="C242" s="4"/>
      <c r="D242" s="4"/>
      <c r="E242" s="4"/>
      <c r="F242" s="4"/>
      <c r="Q242" s="3"/>
    </row>
    <row r="243" spans="1:17" x14ac:dyDescent="0.2">
      <c r="A243" s="4"/>
      <c r="B243" s="4"/>
      <c r="C243" s="4"/>
      <c r="D243" s="4"/>
      <c r="E243" s="4"/>
      <c r="F243" s="4"/>
      <c r="Q243" s="3"/>
    </row>
    <row r="244" spans="1:17" x14ac:dyDescent="0.2">
      <c r="A244" s="4"/>
      <c r="B244" s="4"/>
      <c r="C244" s="4"/>
      <c r="D244" s="4"/>
      <c r="E244" s="4"/>
      <c r="F244" s="4"/>
      <c r="Q244" s="3"/>
    </row>
    <row r="245" spans="1:17" x14ac:dyDescent="0.2">
      <c r="A245" s="4"/>
      <c r="B245" s="4"/>
      <c r="C245" s="4"/>
      <c r="D245" s="4"/>
      <c r="E245" s="4"/>
      <c r="F245" s="4"/>
      <c r="Q245" s="3"/>
    </row>
    <row r="246" spans="1:17" x14ac:dyDescent="0.2">
      <c r="A246" s="4"/>
      <c r="B246" s="4"/>
      <c r="C246" s="4"/>
      <c r="D246" s="4"/>
      <c r="E246" s="4"/>
      <c r="F246" s="4"/>
      <c r="Q246" s="3"/>
    </row>
    <row r="247" spans="1:17" x14ac:dyDescent="0.2">
      <c r="A247" s="4"/>
      <c r="B247" s="4"/>
      <c r="C247" s="4"/>
      <c r="D247" s="4"/>
      <c r="E247" s="4"/>
      <c r="F247" s="4"/>
      <c r="Q247" s="3"/>
    </row>
    <row r="248" spans="1:17" x14ac:dyDescent="0.2">
      <c r="A248" s="4"/>
      <c r="B248" s="4"/>
      <c r="C248" s="4"/>
      <c r="D248" s="4"/>
      <c r="E248" s="4"/>
      <c r="F248" s="4"/>
      <c r="Q248" s="3"/>
    </row>
    <row r="249" spans="1:17" x14ac:dyDescent="0.2">
      <c r="A249" s="4"/>
      <c r="B249" s="4"/>
      <c r="C249" s="4"/>
      <c r="D249" s="4"/>
      <c r="E249" s="4"/>
      <c r="F249" s="4"/>
      <c r="Q249" s="3"/>
    </row>
    <row r="250" spans="1:17" x14ac:dyDescent="0.2">
      <c r="A250" s="4"/>
      <c r="B250" s="4"/>
      <c r="C250" s="4"/>
      <c r="D250" s="4"/>
      <c r="E250" s="4"/>
      <c r="F250" s="4"/>
      <c r="Q250" s="3"/>
    </row>
    <row r="251" spans="1:17" x14ac:dyDescent="0.2">
      <c r="A251" s="4"/>
      <c r="B251" s="4"/>
      <c r="C251" s="4"/>
      <c r="D251" s="4"/>
      <c r="E251" s="4"/>
      <c r="F251" s="4"/>
      <c r="Q251" s="3"/>
    </row>
    <row r="252" spans="1:17" x14ac:dyDescent="0.2">
      <c r="A252" s="4"/>
      <c r="B252" s="4"/>
      <c r="C252" s="4"/>
      <c r="D252" s="4"/>
      <c r="E252" s="4"/>
      <c r="F252" s="4"/>
      <c r="Q252" s="3"/>
    </row>
    <row r="253" spans="1:17" x14ac:dyDescent="0.2">
      <c r="A253" s="4"/>
      <c r="B253" s="4"/>
      <c r="C253" s="4"/>
      <c r="D253" s="4"/>
      <c r="E253" s="4"/>
      <c r="F253" s="4"/>
      <c r="Q253" s="3"/>
    </row>
    <row r="254" spans="1:17" x14ac:dyDescent="0.2">
      <c r="A254" s="4"/>
      <c r="B254" s="4"/>
      <c r="C254" s="4"/>
      <c r="D254" s="4"/>
      <c r="E254" s="4"/>
      <c r="F254" s="4"/>
      <c r="Q254" s="3"/>
    </row>
    <row r="255" spans="1:17" x14ac:dyDescent="0.2">
      <c r="A255" s="4"/>
      <c r="B255" s="4"/>
      <c r="C255" s="4"/>
      <c r="D255" s="4"/>
      <c r="E255" s="4"/>
      <c r="F255" s="4"/>
      <c r="Q255" s="3"/>
    </row>
    <row r="256" spans="1:17" x14ac:dyDescent="0.2">
      <c r="A256" s="4"/>
      <c r="B256" s="4"/>
      <c r="C256" s="4"/>
      <c r="D256" s="4"/>
      <c r="E256" s="4"/>
      <c r="F256" s="4"/>
      <c r="Q256" s="3"/>
    </row>
    <row r="257" spans="1:17" x14ac:dyDescent="0.2">
      <c r="A257" s="4"/>
      <c r="B257" s="4"/>
      <c r="C257" s="4"/>
      <c r="D257" s="4"/>
      <c r="E257" s="4"/>
      <c r="F257" s="4"/>
      <c r="Q257" s="3"/>
    </row>
    <row r="258" spans="1:17" x14ac:dyDescent="0.2">
      <c r="A258" s="4"/>
      <c r="B258" s="4"/>
      <c r="C258" s="4"/>
      <c r="D258" s="4"/>
      <c r="E258" s="4"/>
      <c r="F258" s="4"/>
      <c r="Q258" s="3"/>
    </row>
    <row r="259" spans="1:17" x14ac:dyDescent="0.2">
      <c r="A259" s="4"/>
      <c r="B259" s="4"/>
      <c r="C259" s="4"/>
      <c r="D259" s="4"/>
      <c r="E259" s="4"/>
      <c r="F259" s="4"/>
      <c r="Q259" s="3"/>
    </row>
    <row r="260" spans="1:17" x14ac:dyDescent="0.2">
      <c r="A260" s="4"/>
      <c r="B260" s="4"/>
      <c r="C260" s="4"/>
      <c r="D260" s="4"/>
      <c r="E260" s="4"/>
      <c r="F260" s="4"/>
      <c r="Q260" s="3"/>
    </row>
    <row r="261" spans="1:17" x14ac:dyDescent="0.2">
      <c r="A261" s="4"/>
      <c r="B261" s="4"/>
      <c r="C261" s="4"/>
      <c r="D261" s="4"/>
      <c r="E261" s="4"/>
      <c r="F261" s="4"/>
      <c r="Q261" s="3"/>
    </row>
    <row r="262" spans="1:17" x14ac:dyDescent="0.2">
      <c r="A262" s="4"/>
      <c r="B262" s="4"/>
      <c r="C262" s="4"/>
      <c r="D262" s="4"/>
      <c r="E262" s="4"/>
      <c r="F262" s="4"/>
      <c r="Q262" s="3"/>
    </row>
    <row r="263" spans="1:17" x14ac:dyDescent="0.2">
      <c r="A263" s="4"/>
      <c r="B263" s="4"/>
      <c r="C263" s="4"/>
      <c r="D263" s="4"/>
      <c r="E263" s="4"/>
      <c r="F263" s="4"/>
      <c r="Q263" s="3"/>
    </row>
    <row r="264" spans="1:17" x14ac:dyDescent="0.2">
      <c r="A264" s="4"/>
      <c r="B264" s="4"/>
      <c r="C264" s="4"/>
      <c r="D264" s="4"/>
      <c r="E264" s="4"/>
      <c r="F264" s="4"/>
      <c r="Q264" s="3"/>
    </row>
    <row r="265" spans="1:17" x14ac:dyDescent="0.2">
      <c r="A265" s="4"/>
      <c r="B265" s="4"/>
      <c r="C265" s="4"/>
      <c r="D265" s="4"/>
      <c r="E265" s="4"/>
      <c r="F265" s="4"/>
      <c r="Q265" s="3"/>
    </row>
    <row r="266" spans="1:17" x14ac:dyDescent="0.2">
      <c r="A266" s="4"/>
      <c r="B266" s="4"/>
      <c r="C266" s="4"/>
      <c r="D266" s="4"/>
      <c r="E266" s="4"/>
      <c r="F266" s="4"/>
      <c r="Q266" s="3"/>
    </row>
    <row r="267" spans="1:17" x14ac:dyDescent="0.2">
      <c r="A267" s="4"/>
      <c r="B267" s="4"/>
      <c r="C267" s="4"/>
      <c r="D267" s="4"/>
      <c r="E267" s="4"/>
      <c r="F267" s="4"/>
      <c r="Q267" s="3"/>
    </row>
    <row r="268" spans="1:17" x14ac:dyDescent="0.2">
      <c r="A268" s="4"/>
      <c r="B268" s="4"/>
      <c r="C268" s="4"/>
      <c r="D268" s="4"/>
      <c r="E268" s="4"/>
      <c r="F268" s="4"/>
      <c r="Q268" s="3"/>
    </row>
    <row r="269" spans="1:17" x14ac:dyDescent="0.2">
      <c r="A269" s="4"/>
      <c r="B269" s="4"/>
      <c r="C269" s="4"/>
      <c r="D269" s="4"/>
      <c r="E269" s="4"/>
      <c r="F269" s="4"/>
      <c r="Q269" s="3"/>
    </row>
    <row r="270" spans="1:17" x14ac:dyDescent="0.2">
      <c r="A270" s="4"/>
      <c r="B270" s="4"/>
      <c r="C270" s="4"/>
      <c r="D270" s="4"/>
      <c r="E270" s="4"/>
      <c r="F270" s="4"/>
      <c r="Q270" s="3"/>
    </row>
    <row r="271" spans="1:17" x14ac:dyDescent="0.2">
      <c r="A271" s="4"/>
      <c r="B271" s="4"/>
      <c r="C271" s="4"/>
      <c r="D271" s="4"/>
      <c r="E271" s="4"/>
      <c r="F271" s="4"/>
      <c r="Q271" s="3"/>
    </row>
    <row r="272" spans="1:17" x14ac:dyDescent="0.2">
      <c r="A272" s="4"/>
      <c r="B272" s="4"/>
      <c r="C272" s="4"/>
      <c r="D272" s="4"/>
      <c r="E272" s="4"/>
      <c r="F272" s="4"/>
      <c r="Q272" s="3"/>
    </row>
    <row r="273" spans="1:17" x14ac:dyDescent="0.2">
      <c r="A273" s="4"/>
      <c r="B273" s="4"/>
      <c r="C273" s="4"/>
      <c r="D273" s="4"/>
      <c r="E273" s="4"/>
      <c r="F273" s="4"/>
      <c r="Q273" s="3"/>
    </row>
    <row r="274" spans="1:17" x14ac:dyDescent="0.2">
      <c r="A274" s="4"/>
      <c r="B274" s="4"/>
      <c r="C274" s="4"/>
      <c r="D274" s="4"/>
      <c r="E274" s="4"/>
      <c r="F274" s="4"/>
      <c r="Q274" s="3"/>
    </row>
    <row r="275" spans="1:17" x14ac:dyDescent="0.2">
      <c r="A275" s="4"/>
      <c r="B275" s="4"/>
      <c r="C275" s="4"/>
      <c r="D275" s="4"/>
      <c r="E275" s="4"/>
      <c r="F275" s="4"/>
      <c r="Q275" s="3"/>
    </row>
    <row r="276" spans="1:17" x14ac:dyDescent="0.2">
      <c r="A276" s="4"/>
      <c r="B276" s="4"/>
      <c r="C276" s="4"/>
      <c r="D276" s="4"/>
      <c r="E276" s="4"/>
      <c r="F276" s="4"/>
      <c r="Q276" s="3"/>
    </row>
    <row r="277" spans="1:17" x14ac:dyDescent="0.2">
      <c r="A277" s="4"/>
      <c r="B277" s="4"/>
      <c r="C277" s="4"/>
      <c r="D277" s="4"/>
      <c r="E277" s="4"/>
      <c r="F277" s="4"/>
      <c r="Q277" s="3"/>
    </row>
    <row r="278" spans="1:17" x14ac:dyDescent="0.2">
      <c r="A278" s="4"/>
      <c r="B278" s="4"/>
      <c r="C278" s="4"/>
      <c r="D278" s="4"/>
      <c r="E278" s="4"/>
      <c r="F278" s="4"/>
      <c r="Q278" s="3"/>
    </row>
    <row r="279" spans="1:17" x14ac:dyDescent="0.2">
      <c r="A279" s="4"/>
      <c r="B279" s="4"/>
      <c r="C279" s="4"/>
      <c r="D279" s="4"/>
      <c r="E279" s="4"/>
      <c r="F279" s="4"/>
      <c r="Q279" s="3"/>
    </row>
    <row r="280" spans="1:17" x14ac:dyDescent="0.2">
      <c r="A280" s="4"/>
      <c r="B280" s="4"/>
      <c r="C280" s="4"/>
      <c r="D280" s="4"/>
      <c r="E280" s="4"/>
      <c r="F280" s="4"/>
      <c r="Q280" s="3"/>
    </row>
    <row r="281" spans="1:17" x14ac:dyDescent="0.2">
      <c r="A281" s="4"/>
      <c r="B281" s="4"/>
      <c r="C281" s="4"/>
      <c r="D281" s="4"/>
      <c r="E281" s="4"/>
      <c r="F281" s="4"/>
      <c r="Q281" s="3"/>
    </row>
    <row r="282" spans="1:17" x14ac:dyDescent="0.2">
      <c r="A282" s="4"/>
      <c r="B282" s="4"/>
      <c r="C282" s="4"/>
      <c r="D282" s="4"/>
      <c r="E282" s="4"/>
      <c r="F282" s="4"/>
      <c r="Q282" s="3"/>
    </row>
    <row r="283" spans="1:17" x14ac:dyDescent="0.2">
      <c r="A283" s="4"/>
      <c r="B283" s="4"/>
      <c r="C283" s="4"/>
      <c r="D283" s="4"/>
      <c r="E283" s="4"/>
      <c r="F283" s="4"/>
      <c r="Q283" s="3"/>
    </row>
    <row r="284" spans="1:17" x14ac:dyDescent="0.2">
      <c r="A284" s="4"/>
      <c r="B284" s="4"/>
      <c r="C284" s="4"/>
      <c r="D284" s="4"/>
      <c r="E284" s="4"/>
      <c r="F284" s="4"/>
      <c r="Q284" s="3"/>
    </row>
    <row r="285" spans="1:17" x14ac:dyDescent="0.2">
      <c r="A285" s="4"/>
      <c r="B285" s="4"/>
      <c r="C285" s="4"/>
      <c r="D285" s="4"/>
      <c r="E285" s="4"/>
      <c r="F285" s="4"/>
      <c r="Q285" s="3"/>
    </row>
    <row r="286" spans="1:17" x14ac:dyDescent="0.2">
      <c r="A286" s="4"/>
      <c r="B286" s="4"/>
      <c r="C286" s="4"/>
      <c r="D286" s="4"/>
      <c r="E286" s="4"/>
      <c r="F286" s="4"/>
      <c r="Q286" s="3"/>
    </row>
    <row r="287" spans="1:17" x14ac:dyDescent="0.2">
      <c r="C287" s="4"/>
      <c r="D287" s="4"/>
      <c r="E287" s="4"/>
      <c r="F287" s="4"/>
      <c r="Q287" s="3"/>
    </row>
    <row r="288" spans="1:17" x14ac:dyDescent="0.2">
      <c r="C288" s="4"/>
      <c r="D288" s="4"/>
      <c r="E288" s="4"/>
      <c r="F288" s="4"/>
      <c r="Q288" s="3"/>
    </row>
    <row r="289" spans="1:17" x14ac:dyDescent="0.2">
      <c r="C289" s="4"/>
      <c r="D289" s="4"/>
      <c r="E289" s="4"/>
      <c r="F289" s="4"/>
      <c r="Q289" s="3"/>
    </row>
    <row r="290" spans="1:17" x14ac:dyDescent="0.2">
      <c r="C290" s="4"/>
      <c r="D290" s="4"/>
      <c r="E290" s="4"/>
      <c r="F290" s="4"/>
      <c r="Q290" s="3"/>
    </row>
    <row r="291" spans="1:17" x14ac:dyDescent="0.2">
      <c r="C291" s="4"/>
      <c r="D291" s="4"/>
      <c r="E291" s="4"/>
      <c r="F291" s="4"/>
      <c r="Q291" s="3"/>
    </row>
    <row r="292" spans="1:17" x14ac:dyDescent="0.2">
      <c r="A292" s="2"/>
      <c r="B292" s="2"/>
      <c r="C292" s="4"/>
      <c r="D292" s="4"/>
      <c r="E292" s="4"/>
      <c r="F292" s="4"/>
      <c r="Q292" s="3"/>
    </row>
    <row r="293" spans="1:17" x14ac:dyDescent="0.2">
      <c r="A293" s="2"/>
      <c r="B293" s="2"/>
      <c r="Q293" s="3"/>
    </row>
  </sheetData>
  <mergeCells count="25">
    <mergeCell ref="A1:Q1"/>
    <mergeCell ref="A2:Q2"/>
    <mergeCell ref="A3:A4"/>
    <mergeCell ref="B3:B4"/>
    <mergeCell ref="C3:C4"/>
    <mergeCell ref="D3:D4"/>
    <mergeCell ref="E3:E4"/>
    <mergeCell ref="G3:H3"/>
    <mergeCell ref="I3:J3"/>
    <mergeCell ref="K3:L3"/>
    <mergeCell ref="M3:N3"/>
    <mergeCell ref="O3:P3"/>
    <mergeCell ref="A25:A27"/>
    <mergeCell ref="B26:B27"/>
    <mergeCell ref="Q3:Q4"/>
    <mergeCell ref="F3:F4"/>
    <mergeCell ref="F26:F27"/>
    <mergeCell ref="B6:B8"/>
    <mergeCell ref="C7:C8"/>
    <mergeCell ref="B10:B11"/>
    <mergeCell ref="A5:A11"/>
    <mergeCell ref="A12:A13"/>
    <mergeCell ref="A14:A19"/>
    <mergeCell ref="A20:A24"/>
    <mergeCell ref="F17:P17"/>
  </mergeCells>
  <pageMargins left="0.25" right="0.25" top="0.75" bottom="0.75" header="0.3" footer="0.3"/>
  <pageSetup paperSize="3"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2020-21</vt:lpstr>
    </vt:vector>
  </TitlesOfParts>
  <Company>SEH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Blumer</dc:creator>
  <cp:lastModifiedBy>Blumer</cp:lastModifiedBy>
  <cp:lastPrinted>2019-11-30T16:37:51Z</cp:lastPrinted>
  <dcterms:created xsi:type="dcterms:W3CDTF">2010-01-18T16:00:10Z</dcterms:created>
  <dcterms:modified xsi:type="dcterms:W3CDTF">2019-12-06T23:05:47Z</dcterms:modified>
</cp:coreProperties>
</file>